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630" yWindow="555" windowWidth="17895" windowHeight="11640" activeTab="6"/>
  </bookViews>
  <sheets>
    <sheet name="Титул" sheetId="1" r:id="rId1"/>
    <sheet name="Табл.13" sheetId="2" r:id="rId2"/>
    <sheet name="Табл.14" sheetId="3" r:id="rId3"/>
    <sheet name="Табл.15" sheetId="4" r:id="rId4"/>
    <sheet name="Табл.16)" sheetId="9" r:id="rId5"/>
    <sheet name="Табл.18" sheetId="7" r:id="rId6"/>
    <sheet name="эфф-сть" sheetId="10" r:id="rId7"/>
  </sheets>
  <definedNames>
    <definedName name="_xlnm.Print_Area" localSheetId="1">Табл.13!$A$1:$G$40</definedName>
  </definedNames>
  <calcPr calcId="144525" iterate="1"/>
</workbook>
</file>

<file path=xl/calcChain.xml><?xml version="1.0" encoding="utf-8"?>
<calcChain xmlns="http://schemas.openxmlformats.org/spreadsheetml/2006/main">
  <c r="F7" i="9" l="1"/>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3" i="9"/>
  <c r="F84" i="9"/>
  <c r="F85" i="9"/>
  <c r="F86" i="9"/>
  <c r="F87" i="9"/>
  <c r="F88" i="9"/>
  <c r="F89" i="9"/>
  <c r="F90" i="9"/>
  <c r="F91" i="9"/>
  <c r="F93" i="9"/>
  <c r="F94" i="9"/>
  <c r="F95" i="9"/>
  <c r="F96" i="9"/>
  <c r="F97" i="9"/>
  <c r="F98" i="9"/>
  <c r="F100" i="9"/>
  <c r="F101" i="9"/>
  <c r="F102" i="9"/>
  <c r="F104" i="9"/>
  <c r="F105" i="9"/>
  <c r="F106" i="9"/>
  <c r="F107" i="9"/>
  <c r="F108" i="9"/>
  <c r="F109" i="9"/>
  <c r="F110" i="9"/>
  <c r="F111" i="9"/>
  <c r="F112" i="9"/>
  <c r="F113" i="9"/>
  <c r="F114" i="9"/>
  <c r="F115" i="9"/>
  <c r="F116" i="9"/>
  <c r="F117" i="9"/>
  <c r="F119" i="9"/>
  <c r="F120" i="9"/>
  <c r="F6" i="9"/>
  <c r="E119" i="9"/>
  <c r="D119" i="9"/>
  <c r="E118" i="9"/>
  <c r="D118" i="9"/>
  <c r="E117" i="9"/>
  <c r="D117" i="9"/>
  <c r="E113" i="9"/>
  <c r="D113" i="9"/>
  <c r="E110" i="9"/>
  <c r="D110" i="9"/>
  <c r="C109" i="9"/>
  <c r="C112" i="9" s="1"/>
  <c r="C108" i="9"/>
  <c r="C111" i="9" s="1"/>
  <c r="E107" i="9"/>
  <c r="D107" i="9"/>
  <c r="C107" i="9"/>
  <c r="C110" i="9" s="1"/>
  <c r="E100" i="9"/>
  <c r="D100" i="9"/>
  <c r="E99" i="9"/>
  <c r="E92" i="9" s="1"/>
  <c r="D99" i="9"/>
  <c r="D92" i="9" s="1"/>
  <c r="E98" i="9"/>
  <c r="D98" i="9"/>
  <c r="D91" i="9" s="1"/>
  <c r="E97" i="9"/>
  <c r="E96" i="9" s="1"/>
  <c r="D97" i="9"/>
  <c r="D90" i="9" s="1"/>
  <c r="E93" i="9"/>
  <c r="D93" i="9"/>
  <c r="E91" i="9"/>
  <c r="E86" i="9"/>
  <c r="E85" i="9" s="1"/>
  <c r="D86" i="9"/>
  <c r="D85" i="9" s="1"/>
  <c r="E80" i="9"/>
  <c r="E79" i="9" s="1"/>
  <c r="E77" i="9" s="1"/>
  <c r="D80" i="9"/>
  <c r="D79" i="9" s="1"/>
  <c r="D77" i="9" s="1"/>
  <c r="E75" i="9"/>
  <c r="D75" i="9"/>
  <c r="E71" i="9"/>
  <c r="D71" i="9"/>
  <c r="E67" i="9"/>
  <c r="D67" i="9"/>
  <c r="E63" i="9"/>
  <c r="D63" i="9"/>
  <c r="E58" i="9"/>
  <c r="D58" i="9"/>
  <c r="E54" i="9"/>
  <c r="D54" i="9"/>
  <c r="E45" i="9"/>
  <c r="D45" i="9"/>
  <c r="E43" i="9"/>
  <c r="E39" i="9" s="1"/>
  <c r="E28" i="9" s="1"/>
  <c r="D43" i="9"/>
  <c r="D39" i="9" s="1"/>
  <c r="D28" i="9" s="1"/>
  <c r="E42" i="9"/>
  <c r="E38" i="9" s="1"/>
  <c r="E27" i="9" s="1"/>
  <c r="D42" i="9"/>
  <c r="D38" i="9" s="1"/>
  <c r="D27" i="9" s="1"/>
  <c r="E41" i="9"/>
  <c r="E37" i="9" s="1"/>
  <c r="D41" i="9"/>
  <c r="D37" i="9" s="1"/>
  <c r="E33" i="9"/>
  <c r="D33" i="9"/>
  <c r="E29" i="9"/>
  <c r="D29" i="9"/>
  <c r="E19" i="9"/>
  <c r="D19" i="9"/>
  <c r="E16" i="9"/>
  <c r="D16" i="9"/>
  <c r="E13" i="9"/>
  <c r="D13" i="9"/>
  <c r="E12" i="9"/>
  <c r="D12" i="9"/>
  <c r="E11" i="9"/>
  <c r="D11" i="9"/>
  <c r="E9" i="9" l="1"/>
  <c r="D36" i="9"/>
  <c r="D26" i="9"/>
  <c r="D25" i="9" s="1"/>
  <c r="D40" i="9"/>
  <c r="E90" i="9"/>
  <c r="E89" i="9" s="1"/>
  <c r="D116" i="9"/>
  <c r="E116" i="9"/>
  <c r="E8" i="9"/>
  <c r="E10" i="9"/>
  <c r="D10" i="9"/>
  <c r="E40" i="9"/>
  <c r="D9" i="9"/>
  <c r="E36" i="9"/>
  <c r="E26" i="9"/>
  <c r="D8" i="9"/>
  <c r="D89" i="9"/>
  <c r="C114" i="9"/>
  <c r="D96" i="9"/>
  <c r="C115" i="9"/>
  <c r="C113" i="9"/>
  <c r="E71" i="4"/>
  <c r="E119" i="4"/>
  <c r="D7" i="9" l="1"/>
  <c r="D6" i="9" s="1"/>
  <c r="E25" i="9"/>
  <c r="E7" i="9"/>
  <c r="E6" i="9" s="1"/>
  <c r="G97" i="4"/>
  <c r="G91" i="4" l="1"/>
  <c r="G98" i="4"/>
  <c r="F98" i="4"/>
  <c r="F91" i="4" s="1"/>
  <c r="E98" i="4"/>
  <c r="E91" i="4" s="1"/>
  <c r="F97" i="4"/>
  <c r="F90" i="4" s="1"/>
  <c r="E97" i="4"/>
  <c r="E90" i="4" s="1"/>
  <c r="G113" i="4"/>
  <c r="F113" i="4"/>
  <c r="E113" i="4"/>
  <c r="G110" i="4"/>
  <c r="F110" i="4"/>
  <c r="E110" i="4"/>
  <c r="E42" i="4"/>
  <c r="E41" i="4"/>
  <c r="G90" i="4" l="1"/>
  <c r="C114" i="4"/>
  <c r="D110" i="4"/>
  <c r="G33" i="4"/>
  <c r="F33" i="4"/>
  <c r="E33" i="4"/>
  <c r="G107" i="4"/>
  <c r="F107" i="4"/>
  <c r="E107" i="4"/>
  <c r="D107" i="4"/>
  <c r="D113" i="4" s="1"/>
  <c r="D108" i="4"/>
  <c r="D111" i="4" s="1"/>
  <c r="D109" i="4"/>
  <c r="D115" i="4" s="1"/>
  <c r="F41" i="4"/>
  <c r="G42" i="4"/>
  <c r="F42" i="4"/>
  <c r="D112" i="4" l="1"/>
  <c r="D114" i="4"/>
  <c r="E17" i="4" l="1"/>
  <c r="E11" i="4" s="1"/>
  <c r="E19" i="4"/>
  <c r="G118" i="4" l="1"/>
  <c r="F118" i="4"/>
  <c r="E118" i="4"/>
  <c r="G117" i="4"/>
  <c r="F117" i="4"/>
  <c r="E117" i="4"/>
  <c r="G119" i="4"/>
  <c r="F119" i="4"/>
  <c r="G99" i="4"/>
  <c r="F99" i="4"/>
  <c r="E99" i="4"/>
  <c r="G100" i="4"/>
  <c r="F100" i="4"/>
  <c r="E100" i="4"/>
  <c r="G93" i="4"/>
  <c r="F93" i="4"/>
  <c r="E93" i="4"/>
  <c r="G86" i="4"/>
  <c r="G85" i="4" s="1"/>
  <c r="F86" i="4"/>
  <c r="F85" i="4" s="1"/>
  <c r="E86" i="4"/>
  <c r="E85" i="4" s="1"/>
  <c r="G80" i="4"/>
  <c r="G79" i="4" s="1"/>
  <c r="G77" i="4" s="1"/>
  <c r="F80" i="4"/>
  <c r="E80" i="4"/>
  <c r="E79" i="4" s="1"/>
  <c r="E77" i="4" s="1"/>
  <c r="G75" i="4"/>
  <c r="F75" i="4"/>
  <c r="E75" i="4"/>
  <c r="G71" i="4"/>
  <c r="F71" i="4"/>
  <c r="G67" i="4"/>
  <c r="F67" i="4"/>
  <c r="E67" i="4"/>
  <c r="G63" i="4"/>
  <c r="F63" i="4"/>
  <c r="E63" i="4"/>
  <c r="G43" i="4"/>
  <c r="G39" i="4" s="1"/>
  <c r="G28" i="4" s="1"/>
  <c r="F43" i="4"/>
  <c r="F39" i="4" s="1"/>
  <c r="F28" i="4" s="1"/>
  <c r="E43" i="4"/>
  <c r="E39" i="4" s="1"/>
  <c r="E28" i="4" s="1"/>
  <c r="G38" i="4"/>
  <c r="G27" i="4" s="1"/>
  <c r="F38" i="4"/>
  <c r="F27" i="4" s="1"/>
  <c r="E38" i="4"/>
  <c r="E27" i="4" s="1"/>
  <c r="G41" i="4"/>
  <c r="G37" i="4" s="1"/>
  <c r="F37" i="4"/>
  <c r="E37" i="4"/>
  <c r="G58" i="4"/>
  <c r="F58" i="4"/>
  <c r="E58" i="4"/>
  <c r="G54" i="4"/>
  <c r="F54" i="4"/>
  <c r="E54" i="4"/>
  <c r="G45" i="4"/>
  <c r="F45" i="4"/>
  <c r="E45" i="4"/>
  <c r="G29" i="4"/>
  <c r="F29" i="4"/>
  <c r="E29" i="4"/>
  <c r="F12" i="4"/>
  <c r="E18" i="4"/>
  <c r="E12" i="4" s="1"/>
  <c r="E10" i="4" s="1"/>
  <c r="G11" i="4"/>
  <c r="F11" i="4"/>
  <c r="G19" i="4"/>
  <c r="F19" i="4"/>
  <c r="G13" i="4"/>
  <c r="F13" i="4"/>
  <c r="F92" i="4" l="1"/>
  <c r="F96" i="4"/>
  <c r="G92" i="4"/>
  <c r="G96" i="4"/>
  <c r="E92" i="4"/>
  <c r="E89" i="4" s="1"/>
  <c r="E96" i="4"/>
  <c r="F79" i="4"/>
  <c r="F77" i="4" s="1"/>
  <c r="G26" i="4"/>
  <c r="G25" i="4" s="1"/>
  <c r="E9" i="4"/>
  <c r="G116" i="4"/>
  <c r="E16" i="4"/>
  <c r="F8" i="4"/>
  <c r="F9" i="4"/>
  <c r="F10" i="4"/>
  <c r="E26" i="4"/>
  <c r="E25" i="4" s="1"/>
  <c r="E40" i="4"/>
  <c r="E8" i="4"/>
  <c r="F26" i="4"/>
  <c r="E116" i="4"/>
  <c r="G9" i="4"/>
  <c r="G89" i="4"/>
  <c r="F89" i="4"/>
  <c r="F116" i="4"/>
  <c r="G16" i="4"/>
  <c r="F40" i="4"/>
  <c r="G36" i="4"/>
  <c r="G40" i="4"/>
  <c r="F36" i="4"/>
  <c r="E36" i="4"/>
  <c r="F16" i="4"/>
  <c r="G12" i="4"/>
  <c r="F7" i="4" l="1"/>
  <c r="F6" i="4" s="1"/>
  <c r="F25" i="4"/>
  <c r="G10" i="4"/>
  <c r="G8" i="4"/>
  <c r="E7" i="4"/>
  <c r="E6" i="4" s="1"/>
  <c r="G7" i="4"/>
  <c r="G6" i="4" l="1"/>
</calcChain>
</file>

<file path=xl/sharedStrings.xml><?xml version="1.0" encoding="utf-8"?>
<sst xmlns="http://schemas.openxmlformats.org/spreadsheetml/2006/main" count="644" uniqueCount="257">
  <si>
    <t>Администрация Белозерского муниципального округа</t>
  </si>
  <si>
    <t xml:space="preserve">Отчет о реализации и оценке эффективности муниципальной программы </t>
  </si>
  <si>
    <t>за</t>
  </si>
  <si>
    <t>год</t>
  </si>
  <si>
    <t>Ответственный исполнитель:</t>
  </si>
  <si>
    <t>Структурное подразделение</t>
  </si>
  <si>
    <t>Согласовано</t>
  </si>
  <si>
    <t>Сведения о достижении значений показателей (индикаторов)</t>
  </si>
  <si>
    <t>№ п/п</t>
  </si>
  <si>
    <t>Ед. измерения</t>
  </si>
  <si>
    <t>Годы</t>
  </si>
  <si>
    <t xml:space="preserve">Обоснование отклонений значений показателя (индикатора) на конец отчетного года (при наличии) </t>
  </si>
  <si>
    <t>отчетный год</t>
  </si>
  <si>
    <t>план</t>
  </si>
  <si>
    <t>факт</t>
  </si>
  <si>
    <t xml:space="preserve">Содействие инвестициям в Череповецком муниципальном районе на 2014-2020 годы                 </t>
  </si>
  <si>
    <t xml:space="preserve">Подпрограмма 1                         </t>
  </si>
  <si>
    <t>...</t>
  </si>
  <si>
    <t>Показатель (индикатор)</t>
  </si>
  <si>
    <t xml:space="preserve">...                                 </t>
  </si>
  <si>
    <t>Таблица 13</t>
  </si>
  <si>
    <t xml:space="preserve">Наименование основного мероприятия </t>
  </si>
  <si>
    <t>Ответственный исполнитель</t>
  </si>
  <si>
    <t>Плановый срок</t>
  </si>
  <si>
    <t>Фактический срок</t>
  </si>
  <si>
    <t>Результаты</t>
  </si>
  <si>
    <t>начала реализации</t>
  </si>
  <si>
    <t>окончания реализации</t>
  </si>
  <si>
    <t xml:space="preserve">Подпрограмма 1                                                           </t>
  </si>
  <si>
    <t>Таблица 14</t>
  </si>
  <si>
    <t xml:space="preserve">Статус </t>
  </si>
  <si>
    <t xml:space="preserve">Наименование муниципальной программы, подпрограммы муниципальной программы, основного мероприятия    
</t>
  </si>
  <si>
    <t xml:space="preserve">Расходы (тыс. руб.), годы               </t>
  </si>
  <si>
    <t xml:space="preserve">сводная бюджетная роспись, план на 1   
января отчетного года
</t>
  </si>
  <si>
    <t>кассовое исполнение</t>
  </si>
  <si>
    <t xml:space="preserve">Основное мероприятие 1 </t>
  </si>
  <si>
    <t>Мероприятие 1.1</t>
  </si>
  <si>
    <t>Мероприятие 1.2</t>
  </si>
  <si>
    <t>Мероприятие 1.3</t>
  </si>
  <si>
    <t>Мероприятие 2.1</t>
  </si>
  <si>
    <t>Мероприятие 2.2</t>
  </si>
  <si>
    <t>Мероприятие 2.3</t>
  </si>
  <si>
    <t>Мероприятие 2.4</t>
  </si>
  <si>
    <t>Мероприятие 2.5</t>
  </si>
  <si>
    <t xml:space="preserve">Подпрограмма 1 </t>
  </si>
  <si>
    <t xml:space="preserve">всего                    </t>
  </si>
  <si>
    <t xml:space="preserve">ответственный исполнитель подпрограммы     </t>
  </si>
  <si>
    <t xml:space="preserve">соисполнитель 1          </t>
  </si>
  <si>
    <t xml:space="preserve">...                      </t>
  </si>
  <si>
    <t>Таблица 15</t>
  </si>
  <si>
    <t>Таблица 16</t>
  </si>
  <si>
    <t>Оценка расходов на отчетный год &lt;1&gt;</t>
  </si>
  <si>
    <t>Фактические расходы за отчетный год &lt;1&gt;</t>
  </si>
  <si>
    <t>Освоено средств за отчетный год, %</t>
  </si>
  <si>
    <t>Пояснение (причины неосвоения, экономии)</t>
  </si>
  <si>
    <t>сводная бюджетная роспись на 31 декабря отчетного года</t>
  </si>
  <si>
    <t>Таблица 18</t>
  </si>
  <si>
    <t>Реквизиты нормативного правового акта</t>
  </si>
  <si>
    <t>Содержание изменений (краткое изложение)</t>
  </si>
  <si>
    <t>Обоснование (краткое изложение)</t>
  </si>
  <si>
    <t xml:space="preserve">  год, предшествующий отчетному &lt;1&gt;</t>
  </si>
  <si>
    <t>&lt;1&gt; Приводится фактическое значение индикатора или показателя за год, предшествующий отчетному.</t>
  </si>
  <si>
    <t>Показатель (индикатор) (наименование)</t>
  </si>
  <si>
    <t xml:space="preserve">Проблемы, возникшие в ходе реализации мероприятия &lt;1&gt;
</t>
  </si>
  <si>
    <t xml:space="preserve">Сведения о степени выполнения основных мероприятий,
подпрограмм
муниципальной программы
</t>
  </si>
  <si>
    <t>Ответственный исполнитель, соисполнители, заказчик-координатор</t>
  </si>
  <si>
    <t>запланированные</t>
  </si>
  <si>
    <t>достигнутые</t>
  </si>
  <si>
    <t xml:space="preserve">Отчет об использовании бюджетных ассигнований бюджета округа на реализацию муниципальной программы (тыс. руб.)
</t>
  </si>
  <si>
    <t>Муниципальная программа</t>
  </si>
  <si>
    <t>"Развитие системы образования Белозерского муниципального округа на 2023 - 2027 годы"</t>
  </si>
  <si>
    <t>Всего, в т.ч.</t>
  </si>
  <si>
    <t>Бюджет округа</t>
  </si>
  <si>
    <t>Областной бюджет</t>
  </si>
  <si>
    <t>Федеральный бюджет</t>
  </si>
  <si>
    <t xml:space="preserve">Развитие системы дошкольного образования </t>
  </si>
  <si>
    <t xml:space="preserve">Предоставление субсидий муниципальным дошкольным образовательным учреждениям на выполнение муниципального задания </t>
  </si>
  <si>
    <t>Обеспечение доступности дошкольного образования</t>
  </si>
  <si>
    <t>Мероприятие 1.2.1</t>
  </si>
  <si>
    <t>Обеспечение  питанием обучающихся с ограниченными возможностями здоровья, не проживающих в организациях, осуществляющую образовательную деятельность по адаптированным основным общеобразовательным программам</t>
  </si>
  <si>
    <t>Мероприятие 1.2.2</t>
  </si>
  <si>
    <t>Компенсация расходов за присмотр и уход за детьми - инвалидам, детьми - сиротам и детьми, оставшимися без попечения родителей, а также за детьми с туберкулезной интоксикацией, обучающимся в муниципальных образовательных организациях, реализующих образовательную программу дошкольного образования.</t>
  </si>
  <si>
    <t>Мероприятие 1.2.3</t>
  </si>
  <si>
    <t>Компенсация расходов за присмотр и уход за детьми мобилизованных граждан, а также, служащих по контракту и заключившим контракт, принимающих участие в специальной военной операции</t>
  </si>
  <si>
    <t xml:space="preserve">Источники финансирования </t>
  </si>
  <si>
    <t xml:space="preserve">Создание условий для получения качественного дошкольного образования в соответствии с федеральными государственными стандартами дошкольного образования </t>
  </si>
  <si>
    <t xml:space="preserve">Развитие системы общего образования </t>
  </si>
  <si>
    <t>Основное мероприятие 2</t>
  </si>
  <si>
    <t xml:space="preserve">Предоставление субсидий муниципальным общеобразовательным учреждениям на выполнение муниципального задания, в том числе на выплату ежемесячного денежного вознаграждения за классное руководство педагогическим работникам, обеспечение деятельности советников директора по воспитанию и взаимодействию с детскими общественными объединениями </t>
  </si>
  <si>
    <t xml:space="preserve">Обеспечение доступности основного общего образования </t>
  </si>
  <si>
    <t>Мероприятие 2.2.1</t>
  </si>
  <si>
    <t>Предоставление следующих социальных льгот и гарантий в рамках выполнения закона области от 17 декабря 2007 года № 1719 - ОЗ  "О наделении органов местного самоуправления государственными полномочиями в сфере образования"</t>
  </si>
  <si>
    <t>содержание детей с ОВЗ за время их пребывания в муниципальной организации, осуществляющей образовательную деятельность по адаптированным основным общеобразовательным программам</t>
  </si>
  <si>
    <t>обеспечение бесплатным двухразовым питанием обучающихся с ОВЗ, не проживающих в организациях, осуществляющих образовательную деятельность по адаптированным основным общеобразовательным программам</t>
  </si>
  <si>
    <t>обеспечение льготным питанием обучающихся по очной форме обучения в муниципальных образовательных организациях из числа детей из малоимущих семей, многодетных семей, детей состоящих на учёте в противотуберкулёзном диспансере</t>
  </si>
  <si>
    <t>обеспечение бесплатным горячим питанием обучающихся 5 - 11 классов детей мобилизованных граждан, а также граждан, служащих по контракту, принимающих участие в СВО</t>
  </si>
  <si>
    <t>социальная поддержка детей, обучающихся в муниципальных общеобразовательных организациях из многодетных семей в части предоставления денежных выплат на проезд (кроме такси) на городском транспорте, а также на автобусах пригородных и внутрирайонных маршрутов и на приобретение комплекта одежды</t>
  </si>
  <si>
    <t>социальная поддержка детей - инвалидов и ВИЧ - инфицированных детей при обучении на дому</t>
  </si>
  <si>
    <t>государственное обеспечение детей - сирот и детей, оставшихся без попечения родителей или единственного родителя, а также детей с ОВЗ</t>
  </si>
  <si>
    <t>обеспечение обучающихся по образовательным программам начального общего образования в муниципальных общеобразовательных организациях округа не менее одного раза в день бесплатным горячим питанием</t>
  </si>
  <si>
    <t xml:space="preserve">приобретение услуг распределительно - логистического центра на поставку продовольственных товаров для муниципальных образовательных организаций </t>
  </si>
  <si>
    <t>Мероприятие 2.2.3</t>
  </si>
  <si>
    <t>Мероприятие 2.2.4</t>
  </si>
  <si>
    <t>приобретение и доставка учебников и учебных пособий (в том числе электронных учебных пособий) для муниципальных образовательных организаций</t>
  </si>
  <si>
    <t>Проведение учебных сборов с гражданами мужкого пола по основам военной службы</t>
  </si>
  <si>
    <t>Мероприятие 2.5.1</t>
  </si>
  <si>
    <t>Мероприятие 2.5.2</t>
  </si>
  <si>
    <t>Мероприятие 2.5.3</t>
  </si>
  <si>
    <t>Мероприятие 2.6</t>
  </si>
  <si>
    <t>Реализация регионального проекта "Цифровая образовательная среда": обеспечение образовательных организаций материально - технической базой для внедрения цифровой образовательной среды</t>
  </si>
  <si>
    <t>Реализация регионального проекта "Современная школа": - создание и обеспечение функционирования центров образования есрественно - научной и технологической направленностей в общеобразовательных организациях, расположенных в сельской местности и малых городах</t>
  </si>
  <si>
    <t xml:space="preserve">Развитие системы поддержки одаренных и талантливых детей </t>
  </si>
  <si>
    <t>Проведение муниципального этапа и участие в региональном этапе всероссийской олимпиады школьников и иных олимпиадах, интеллектуальных конкурсах</t>
  </si>
  <si>
    <t>Приём у Главы округа выпускников, награжденных медалями " За особые успехи в учении" и выпускников 11 х классов, набравших 90 и более баллов по результатам ЕГЭ</t>
  </si>
  <si>
    <t xml:space="preserve">Выплата стипендий отличникам муниципальных общеобразовательных организаций </t>
  </si>
  <si>
    <t xml:space="preserve">Совершенствование муниципальной системы оценки качества образования </t>
  </si>
  <si>
    <t>Мероприятие 2.6.1</t>
  </si>
  <si>
    <t>Организация и проведение мероприятий в рамках государственной итоговой аттестации</t>
  </si>
  <si>
    <t>Основное мероприятие 3</t>
  </si>
  <si>
    <t xml:space="preserve">Развитие дополнительного образования системы воспитания </t>
  </si>
  <si>
    <t>Мероприятие 3.1</t>
  </si>
  <si>
    <t>Предоставление субсидии учреждениям дополнительного образования на выполнение муниципального задания</t>
  </si>
  <si>
    <t>Мероприятие 3.2</t>
  </si>
  <si>
    <t>Участие в реализации проекта "Успех каждого ребёнка" в рамках Национального проекта " Образование"</t>
  </si>
  <si>
    <t>Мероприятие 3.2.1</t>
  </si>
  <si>
    <t>Создание условий для функционирования и обеспечение системы персонифицированного финансирования дополнительного образования детей:</t>
  </si>
  <si>
    <t xml:space="preserve">предоставление детям именных сертификатов дополнительного образования </t>
  </si>
  <si>
    <t>Возмещение затрат уполномоченной организации за выполнение мероприятий, направленных на проведение эксперимента по персонифицированному финансированию дополнительного образования</t>
  </si>
  <si>
    <t>Мероприятие 3.2.4</t>
  </si>
  <si>
    <t>Обеспечение персонифицированного финансирования дополнительного образования детей на оказание муниципальных услуг  в социальной сфере по направлению деятельности "реализация дополнительных общеразвивающих программ для детей", в соответствии с социальным сертификатом</t>
  </si>
  <si>
    <t>Мероприятие 3.3</t>
  </si>
  <si>
    <t xml:space="preserve">Организация воспитательной работы через систему мероприятий различных направлений: </t>
  </si>
  <si>
    <t>Основное мероприятие 4</t>
  </si>
  <si>
    <t>Кадровое обеспечение системы образования округа</t>
  </si>
  <si>
    <t>Мероприятие 4.3</t>
  </si>
  <si>
    <t>Создание условий для стимулирования деятельности работников системы образования округа</t>
  </si>
  <si>
    <t>Мероприятие 4.3.1</t>
  </si>
  <si>
    <t>Распространение лучших педагогических практик, в т.ч.проведение научно - практических конференций, семинаров, проведение и участие в конкурсах профессионального мастерства</t>
  </si>
  <si>
    <t>Мероприятие 4.3.2</t>
  </si>
  <si>
    <t>Организация и проведение августовской конференции, профессиональных праздников</t>
  </si>
  <si>
    <t>Основное мероприятие 5</t>
  </si>
  <si>
    <t>"Модернизация сети муниципальных образовательных учреждений"</t>
  </si>
  <si>
    <t>Мероприятие 5.1</t>
  </si>
  <si>
    <t>Проведение мероприятий по снижению риска безопасности обучающихся, работников в муниципальных образовательных учреждениях округа</t>
  </si>
  <si>
    <t>Мероприятие 5.2</t>
  </si>
  <si>
    <t>Проведение мероприятий по оснащению и созданию прочной материально - технической базы муниципальных образовательных учреждений округа, в т.ч.</t>
  </si>
  <si>
    <t>Мероприятие 5.2.1</t>
  </si>
  <si>
    <t>Проведение капитальных ремонтов и ремонтов зданий образовательных учреждений, в т.ч.подготовка ПСД</t>
  </si>
  <si>
    <t>Мероприятие 5.2.2</t>
  </si>
  <si>
    <t>Проведение текущих ремонтов образовательных учреждений, в т.ч. реализация федерального проекта "Современная школа"</t>
  </si>
  <si>
    <t>Мероприятие 5.2.3</t>
  </si>
  <si>
    <t>Приобретение ценных подарков для укрепления материально - технической базы образовательных учреждений в рамках празднования юбилейной даты</t>
  </si>
  <si>
    <t>Мероприятие 5.2.4</t>
  </si>
  <si>
    <t>Приобретение мебели в столовую в центр " Точка роста", приобретение технологического и сортивного оборудования, медицинского оборудования</t>
  </si>
  <si>
    <t>Основное мероприятие 6</t>
  </si>
  <si>
    <t>Обеспечение создания условий для реализации муниципальной программы"</t>
  </si>
  <si>
    <t>Мероприятие 6.1</t>
  </si>
  <si>
    <t xml:space="preserve">Финансовое обеспечение деятельности и выполнения функций и полномочий управления образования </t>
  </si>
  <si>
    <t>руководители дошкольных образовательных учреждений, общеобразовательных учреждений, имеющих дошкольные группы</t>
  </si>
  <si>
    <t>руководители дошкольных образовательных учреждений, общеобразовательных учреждений, имеющих дошкольные группы, управление образования</t>
  </si>
  <si>
    <t>Управление образования</t>
  </si>
  <si>
    <t xml:space="preserve">Образовательные учреждения, управление образования </t>
  </si>
  <si>
    <t>Образовательные учреждения</t>
  </si>
  <si>
    <t>ОДЦ " Пирамида", муниципальные учреждения, в т.ч.индивидуальные предприниматели, реализующие дополнительные общеразвивающие программы, управление образования</t>
  </si>
  <si>
    <t>Образовательные организации</t>
  </si>
  <si>
    <t>Воеводина Н.А.</t>
  </si>
  <si>
    <t>%</t>
  </si>
  <si>
    <t>доля детей – инвалидов в возрасте от 1,5 до 7 лет, охваченных дошкольным образованием, от общей численности детей –инвалидов данного возраста, чьи родители (законные представители) изъявили желание на получение для них дошкольного образования, зарегистрированы в электронной очереди</t>
  </si>
  <si>
    <t>доля детей – инвалидов и детей с ОВЗ в возрасте от 5 до 18 лет, получающих дополнительного образование, от общей численности детей – инвалидов данного возраста</t>
  </si>
  <si>
    <t>доля детей, получающих услуги дошкольного образования, от числа детей в возрасте до 3х лет, чьи родители (законные представители) изъявили желание на получение для них дошкольного образования</t>
  </si>
  <si>
    <t xml:space="preserve">  численность обучающихся общеобразовательной организации, осваивающих два и более учебных предметов из числа предметных областей «Естественнонаучные предметы», «Естественные науки», «Математика и информатика», «Обществознание и естествознание», «Технология» и (или) курсы внеурочной деятельности общеинтеллектуальной направленности с использованием средств обучения и воспитания Центра «Точка роста»;</t>
  </si>
  <si>
    <t xml:space="preserve"> численность обучающихся общеобразовательной организации, осваивающих дополнительные общеобразовательные программы технической и естественнонаучной направленности с использованием средств обучения и воспитания Центра «Точка роста» (человек в год);</t>
  </si>
  <si>
    <t xml:space="preserve"> доля педагогических работников Центра «Точка роста», прошедших обучение по программам из реестра программ повышения квалификации федерального оператора;</t>
  </si>
  <si>
    <t xml:space="preserve"> численность обучающихся, ежемесячно использующих инфраструктуру центров «Точка роста» для дистанционного образования (человек в год) </t>
  </si>
  <si>
    <t xml:space="preserve"> число общеобразовательных организаций, расположенных в сельской местности и малых городах, созданы и функционируют центры образования естественно-научной и технологической направленностей</t>
  </si>
  <si>
    <t xml:space="preserve"> доля общеобразовательных организаций, оснащённых в целях внедрения цифровой образовательной среды </t>
  </si>
  <si>
    <t xml:space="preserve"> доля обучающихся, для которых созданы равные условия получения качественного образования вне зависимости от места нахождения посредством предоставления доступа к федеральной информационно-сервисной платформы цифровой образовательной среды </t>
  </si>
  <si>
    <t xml:space="preserve"> доля образовательных организаций, использующих сервисы федеральной информационно-сервисной платформы цифровой образовательной среды при реализации программ основного общего образования</t>
  </si>
  <si>
    <t xml:space="preserve"> доля педагогических работников, использующих сервисы федеральной информационно-сервисной платформы цифровой образовательной среды</t>
  </si>
  <si>
    <t xml:space="preserve"> охват детей деятельностью региональных центров выявления, поддержки и развития способностей и талантов у детей и молодежи, технопарков «Кванториум», центров «IТ-куб» и «Домов научной коллаборации», центров «Точка роста»</t>
  </si>
  <si>
    <t xml:space="preserve"> количество детей, принявших участие в открытых онлайн-уроках, направленных на раннюю профориентацию и реализуемых с учетом опыта цикла открытых уроков «Проектория», в которых приняли участие дети </t>
  </si>
  <si>
    <t xml:space="preserve">  доля обучающихся общеобразовательных организаций, вовлечённых в различные формы сопровождения и наставничества</t>
  </si>
  <si>
    <t>доля детей, обучающихся по дополнительным образовательным программам, от общего числа детей в возрасте от 5 до 18 лет, проживающих на территории округа</t>
  </si>
  <si>
    <t>доля детей, охваченных дополнительным образованием с использованием персонифицированного финансирования, от общего числа детей в возрасте от 5 до 18 лет, проживающих на территории округа</t>
  </si>
  <si>
    <t>доля детей, охваченных дополнительными общеобразовательными программами технической и естественно – научной направленности, от общего числа детей в возрасте от 5 до 18 лет, проживающих на территории округа</t>
  </si>
  <si>
    <t>доля учителей общеобразовательных организаций, вовлеченных в национальную систему профессионального роста педагогических работников</t>
  </si>
  <si>
    <t>доля педагогических работников системы общего и дополнительного образования, повысивших уровень профессионального мастерства в форматах непрерывного образования</t>
  </si>
  <si>
    <t>доля учителей в возрасте до 35 лет, вовлечённых в различные формы поддержки и сопровождения в первые три года работы</t>
  </si>
  <si>
    <t>доля муниципальных образовательных учреждений, соответствующих современным требованиям обучения, в общем количестве муниципальных образовательных учреждений</t>
  </si>
  <si>
    <t>доля дошкольных образовательных учреждений, в которых создана универсальная безбарьерная среда для инклюзивного образования детей- инвалидов, в общем количестве дошкольных образовательных организаций</t>
  </si>
  <si>
    <t>доля общеобразовательных учреждений, в которых создана универсальная безбарьерная среда для инклюзивного образования детей – инвалидов, в общем количестве общеобразовательных организаций</t>
  </si>
  <si>
    <t xml:space="preserve">доля родителей (законных представителей), получающих меры социальной поддержки в соответствии с законом области от 17 декабря 2007 года № 1719-ОЗ «О наделении органов местного самоуправления  государственными полномочиями в сфере образования», обратившихся за назначением указанных мер социальной поддержки </t>
  </si>
  <si>
    <t xml:space="preserve"> доля обучающихся по образовательным программам начального общего образования в муниципальных общеобразовательных организациях района, обеспеченных не менее одного раза в день бесплатным горячим питанием, предусматривающим наличие горячего блюда, не считая горячего напитка</t>
  </si>
  <si>
    <t>выполнение муниципального задания на оказание муниципальных услуг и выполнение работ муниципальными учреждениями, подведомственными управлению образования</t>
  </si>
  <si>
    <t>доля выполненных мероприятий Плана реализации муниципальной Программы</t>
  </si>
  <si>
    <t>чел.</t>
  </si>
  <si>
    <t>ед.</t>
  </si>
  <si>
    <t>доля детей - инвалидов, которым созданы условия для получения качественного начального общего, основного общего, среднего общего образования, от общей численности детей – инвалидов школьного возраста</t>
  </si>
  <si>
    <t>управление образования администрации округа</t>
  </si>
  <si>
    <t xml:space="preserve">Основное мероприятие 1
«Развитие системы
дошкольного образования»
</t>
  </si>
  <si>
    <t xml:space="preserve">Основное мероприятие 2
«Развитие системы общего
образования»
</t>
  </si>
  <si>
    <t>1.1.Предоставление субсидий муниципальным дошкольным образовательным учреждениям на выполнение муниципального задания;         1.2.1.Обеспечение питанием обучающихся с ограниченными возможностями здоровья, не проживающих в организациях, осуществляющую образовательную деятельность по адаптированным основным общеобразовательным программам                  1.2.2. Компенсация расходов за присмотр и уход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1.2.3. Компенсация расходов за присмотр и уход за детьми мобилизованных граждан, а также граждан, служащих по контракту и заключивших контракт, принимающих участие в специальной военной операции                 1.3.2.Приобретение печатной продукции и подарков для награждения победителей и призеров выставок, конкурсов, соревнований и других мероприятий округа</t>
  </si>
  <si>
    <t>1.1.Обеспечено выполнение муниципального задания на оказание муниципальных услуг муниципальными учреждениями на 100%; 1.2.1.100% детей с ограниченными возможностями здоровья, обучающиеся по адаптированным основным общеобразовательным программам, обеспечены двухразовым бесплатным питанием                                                   1.2.2.Обеспечение 100 % выплаты компенсация расходов за присмотр и уход за детьми-инвалидами, детьми-сиротами и детьми, оставшимися без попечения родителей, а также за детьми с туберкулезной интоксикацией                               1.2.3. Обеспечение 100 % выплаты компенсация расходов за присмотр и уход за детьми мобилизованных граждан, а также граждан, служащих по контракту и заключивших контракт, принимающих участие в специальной военной операции                                          1.3.2. Обеспечена поддержка и поощрение педагогов и воспитанников за участие в районных  выставок, конкурсов, соревнований и других мероприятий</t>
  </si>
  <si>
    <t>Общеобразовательные учреждения, управление образования</t>
  </si>
  <si>
    <t>Дошкольные образовательные учреждения, общеобразовательные учреждения, имеющие дошкольные группы,  Управление образования</t>
  </si>
  <si>
    <t xml:space="preserve">2.1. Предоставление субсидий муниципальным общеобразовательным учреждениям на выполнение муниципального задания, в том числе на выплату ежемесячного денежного вознаграждения за классное руководство педагогическим работникам                    2.1.1. Обеспечение деятельности советников директора по воспитанию и взаимодействию с детскими общественными объединениями           2.2.1. Предоставление следующих социальных льгот и гарантий в рамках выполнения закона  области от 17 декабря 2007 года № 1719-ОЗ «О наделении органов местного самоуправления  государственными полномочиями в сфере образования»: 
- содержание детей с ограниченными возможностями здоровья за время их пребывания в муниципальной организации, осуществляющей образовательную деятельность по адаптированным основным общеобразовательным программам; 
-  обеспечение  бесплатным двухразовым питанием обучающихся с ограниченными возможностями здоровья, не проживающих в образовательных организациях, округа, но обучающиеся в них  по адаптированным основным общеобразовательным программам;- обеспечение льготным питанием обучающихся по очной форме обучения в муниципальных образовательных организациях из числа детей  из малоимущих  семей, многодетных семей,  детей  состоящих на учёте  в противотуберкулёзном  диспансере;
- обеспечение бесплатным горячим питанием обучающихся 5-11 классов детей мобилизованных граждан, а также граждан, служащих по контракту и заключивших контракт, принимающих участие в специальной военной операции
- социальная поддержка детей, обучающихся в муниципальных  общеобразовательных организациях  из многодетных семей  в части предоставления  денежных выплат  на проезд (кроме такси)  на городском транспорте, а также на  автобусах  пригородных  и внутрирайонных  маршрутов и на приобретение  комплекта одежды  для посещения  школьных занятий,  спортивной формы  для занятий физической культурой;
- социальная поддержка детей-инвалидов и ВИЧ-инфицированных детей при обучении на дому
- обеспечение обучающихся по образовательным программам начального общего образования в муниципальных общеобразовательных организациях округа не менее одного раза в день бесплатным горячим питанием, предусматривающим наличие горячего блюда, не считая горячего напитка
приобретение услуг распределительно-логистического центра на поставку продовольственных товаров для муниципальных образовательных организаций
2.2.2. Организация дистанционного обучения детей-инвалидов в рамках реализации проекта «Дистанционное образование детей – инвалидов», учащихся сельских малокомплектных школ в рамках реализации проекта «Дистанционное образование малокомплектных сельских школ»
2.2.3. Приобретение и доставка учебников и учебных пособий (в том числе электронных учебных пособий) для муниципальных общеобразовательных учреждений
2.2.4.Проведение учебных сборов с гражданами мужского пола по основам военной службы
2.3. Реализация регионального проекта «Цифровая образовательная среда»: обеспечение образовательных организаций материально-технической базой для внедрения цифровой образовательной среды
2.4. Реализация регионального проекта «Современная школа»:
 -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2.5. Развитие системы поддержки одаренных и талантливых детей
2.5.1. Проведение муниципального этапа и участие в региональном этапе всероссийской олимпиады школьников и иных олимпиадах, интеллектуальных конкурсах
2.5.2. Приём у Главы района выпускников, награжденных медалями «За особые успехи в учении и выпускников 11 х классов, набравших 90 и более баллов по результатам ЕГЭ
2.5.3. Выплата стипендий отличникам муниципальных общеобразовательных учреждений
2.6. Совершенствование муниципальной системы оценки качества образования
2.6.1. Организация и проведение мероприятий в рамках государственной итоговой аттестации
</t>
  </si>
  <si>
    <t xml:space="preserve">2.1. Обеспечено выполнение муниципального задания на оказание муниципальных услуг муниципальными учреждениями на 100%       2.1.1. Обеспечено выполнение муниципального задания на оказание муниципальных услуг муниципальными учреждениями на 100%       2.2.1.                                                   - 100 % 
обучающихся с ОВЗ, обучающиеся по адаптированным основным общеобразовательным программам, обеспечены льготным  проживанием и обучением в образовательном учреждении (интернат КШИ);
100% обучающихся в муниципальных общеобразовательных организациях по очной форме обучения из числа детей из малоимущих семей, многодетных семей, детей, состоящих на учете в противотуберкулезном диспансере, родители которых обратились за получением льготного питания; обеспечение бесплатным горячим питанием
Обеспечение 100 % обеспечение бесплатным горячим питанием  детей мобилизованных граждан, а также граждан, служащих по контракту и заключивших контракт, принимающих участие в специальной военной операции
Обеспечено предоставление денежных выплат на проезд и приобретение комплекта одежды для посещения школьных занятий, спортивной формы для занятий физической культурой для 100% детей из многодетных семей в общем количестве таких детей, родители (законные представители) которых обратились за назначением указанных мер социальной поддержки
Обеспечена социальная поддержка детей-инвалидов и ВИЧ-инфицированных детей при обучении на дому, созданы условия для получения качественного образования детьми - инвалидами с использованием дистанционных образовательных технологий 
Все обучающиеся по образовательным программам начального общего образования в муниципальных общеобразовательных организациях округа обеспечены не менее одного раза в день бесплатным горячим питанием
Общебразовательные учреждения обеспечены качественными продовольственными товарами
Обеспечена доступность качественных образовательных услуг, в том числе в дистанционной форме,  общего образования детям с ОВЗ, детям - инвалидам
100 % учащихся, обучающихся по ФГОС, обеспечены учебниками и учебными пособиями (в том числе электронных учебных пособий)
Созданы условия для реализации образовательных программ
образовательные организации обеспечены материально-технической базой и в них внедрена цифровой образовательная среда 
В 5 общеобразовательных организациях района (с нарастающим итогом) созданы и в них функционируют центры образования естественно-научной и технологической направленностей Созданы благоприятные условия для выявления, развития и поддержки учащихся, проявивших выдающиеся способности. Проведена всероссийская школьников: школьный олимпиада и муниципальный этапы и обеспечено участие в региональном этапе, а также в иных олимпиадах
Проведено поощрение выпускников 11 классов, награжденных медалями «За особые успехи в учении», а также выпускников 11 классов, набравших 90  и более баллов по предметам
Проведено поощрение учащихся 10-11 классов,
проявивших способности и трудолюбие в учении
Х
Проведена государственная итоговая аттестация по образовательным программам основного общего и среднего общего образования
</t>
  </si>
  <si>
    <t>Основное мероприятие 3  «Развитие дополнительного образования детей, системы воспитания»</t>
  </si>
  <si>
    <t>ОДЦ «Пирамида», муниципальные учреждения, в том числе индивидуальные предприниматели, реализующие дополнительные общеразвивающие программы</t>
  </si>
  <si>
    <t xml:space="preserve">3.1.Обеспечено выполнение муниципального задания на оказание муниципальных услуг муниципальными учреждениями на 100%;       Внедрена система персонифицированного финансирования дополнительного образования детей, увеличение количества детей, получающих услугу дополнительного образования по сертификату
Не менее 1630 учащихся к 2024 году приняли участие в онлайн уроках «Проектория», не менее 892 учащихся к 2024 году получили рекомендации по построению индивидуального учебного плана в соответствии с выбранной профессиональной компетенцией
Обеспечен охвата детей в возрасте от 5 до 18 лет дополнительным образованием не менее 85 %
Внедрена система персонифицированного финансирования дополнительного образования детей, увеличено число обучающихся по дополнительным общеразвивающим программам за счет социального сертификата на получение муниципальной услуги в социальной сфере
Проведены мероприятия в округе по различным направлениям, участие в мероприятиях областного и федерального уровней.
созданы благоприятные условий для выявления, развития и поддержки учащихся, проявивших выдающие способности
</t>
  </si>
  <si>
    <t>«Кадровое обеспечение системы образования округа»</t>
  </si>
  <si>
    <t>Основное мероприятие 4   «Кадровое обеспечение системы образования округа»</t>
  </si>
  <si>
    <t xml:space="preserve">Управление образование,
образовательные организации
</t>
  </si>
  <si>
    <t xml:space="preserve">4.2. Совершенствование системы переподготовки и повышения профессионального мастерства педагогических и руководящих работников системы образования округа
4.3. Создание условий для стимулирования деятельности работников системы образования округа
4.3.1. Распространение лучших педагогических практик, в том числе проведение научно-практических конференций, семинаров, проведение и участие в конкурсах профессионального мастерства (в том числе «Учитель  года», «Педагогический дебют», «Воспитатель года», «С любовью к детям», «Лидер в образовании», «Моя прекрасная няня»)
4.3.2. Организация и проведение августовской конференции, профессиональных праздников («День Учителя», «День дошкольного работника»), награждение  и чествование работников в рамках данных мероприятий
</t>
  </si>
  <si>
    <t xml:space="preserve">Обеспечена подготовка  и повышение квалификации педагогических и руководящих работников;      В округе проведены конкурсы профессионального мастерства с целью распространения лучших практик и обмена опытом, а также участие в областных конкурсах профессионального мастерства с целью с целью стимулирования профессионального роста и трансляции педагогического опыта
Проведена августовская педагогическая конференция, профессиональный праздник День учителя (чествование и награждение педагогов)
</t>
  </si>
  <si>
    <t>Основное мероприятие 5 «Модернизации сети муниципальных образовательных учреждений»</t>
  </si>
  <si>
    <t>Основное мероприятие 6  «Обеспечение создания условий для реализации муниципальной программы»</t>
  </si>
  <si>
    <t xml:space="preserve">Проведены ремонтные работы и приобретено оборудование.                            Проведены ремонтные работы в рамках исполнения поручений Губернатора области по итогам Градсовета.
Увеличена доля муниципальных образовательных учреждений, соответствующих современным требованиям обучения
Увеличена доля муниципальных образовательных учреждений, соответствующих современным требованиям обучения. Выполнение требований санитарного законодательства
Укреплена материально-техническая база образовательных учреждений
Укреплена и обновлена материально-техническая база образовательных учреждений;                              Увеличена доля муниципальных образовательных учреждений, соответствующих современным требованиям обучения
</t>
  </si>
  <si>
    <t>Исполнены полномочия и функции, возложенные на управление образования</t>
  </si>
  <si>
    <t xml:space="preserve">5.2. Проведение мероприятий по оснащению и созданию прочной материально-технической базы муниципальных образовательных учреждений  округа, в том числе проведение капитальных и текущих ремонтов;                               5.2.1.Проведение  капитальных ремонтов и ремонтов зданий образовательных учреждений, в том числе подготовка ПСД
5.2.2. Проведение текущих ремонтов  образовательных учреждений. в том числе реализации федерального проекта «Современная школа»
5.2.3. Приобретение ценных подарков для укрепления материально-технической базы образовательных учреждений в рамках празднования юбилейной даты учреждения
5.2.4. Приобретение мебели в столовую, в центр «Точка роста», приобретение технологического, спортивного и медицинского оборудования (медицинских изделий), посуды
</t>
  </si>
  <si>
    <t xml:space="preserve">
6.1. Финансовое обеспечение деятельности и выполнение функций и полномочий управления образования округа</t>
  </si>
  <si>
    <t>Муниципальная программа «Развитие системы образования Белозерского муниципального округа на 2023-2027 годы», утверждена постановлением администрации района от 06.12.2022 № 457</t>
  </si>
  <si>
    <t>Финансовое управление</t>
  </si>
  <si>
    <t>"Развитие системы образования Белозерского муниципального  округа на 2023-2027 годы"</t>
  </si>
  <si>
    <t>нет</t>
  </si>
  <si>
    <t>Сведения об изменениях, внесенных
в муниципальную программу за отчетный период</t>
  </si>
  <si>
    <t xml:space="preserve">Справочная информация о расходах бюджета округа,
областного бюджета, федерального бюджета, бюджетов государственных внебюджетных фондов,
физических и юридических лиц на реализацию целей
муниципальной программы (тыс. руб.)
</t>
  </si>
  <si>
    <t xml:space="preserve">МП приведена в соответствие с решением Представительного Собрания округа </t>
  </si>
  <si>
    <t xml:space="preserve">3.1. Предоставление субсидии учреждениям дополнительного образования на выполнение муниципального задания;                                 3.2.1. Создание условий для функционирования и обеспечение системы персонифицированного финансирования дополнительного образования детей:
- предоставление детям именных сертификатов дополнительного образования
- возмещения затрат уполномоченной организации за выполнение мероприятий, направленных на проведение эксперимента по персонифицированному финансированию дополнительного образования
3.2.2. Организация профориентационной работы: участие в проекте «Билет в будущее»; участие в проекте «Проектория», проведение профориентационного тестирования и иные мероприятия;                        3.2.3. Деятельность муниципального опорного центра
3.3. Организация воспитательной работы через систему мероприятий различных направлений: 
- историко-патриотическому и военно-патриотическому;   
- гражданско-правовому; 
- туристско–краеведческому; 
-художественно-эстетическому; 
- эколого-биологическому;
-техническому и технологическому;
- физкультурному и спортивно-оздоровительному
</t>
  </si>
  <si>
    <t>г. Белозерск, 2025 г.</t>
  </si>
  <si>
    <t>Мероприятие 2.1.1 (в т.ч.)</t>
  </si>
  <si>
    <t>Обеспечение деятельности советников директора по воспитанию и взаимодействию с детскими общественными объединениями</t>
  </si>
  <si>
    <t>обеспечение бесплатным двухразовым питанием детей-инвалидов,обучающихся  в муниципальных образовательных организациях</t>
  </si>
  <si>
    <t>Постановление администрации Белозерского муниципального округа Вологодской области № 786 от 24.07.2024   «О внесении изменений и дополнений в постановление администрации района от 06.12.2022 № 457»</t>
  </si>
  <si>
    <t xml:space="preserve">увеличение финансирования на реализацию муниципальной программы </t>
  </si>
  <si>
    <t>Мероприятие 5.2.5</t>
  </si>
  <si>
    <t>Обеспечеение условий дошкольного образования</t>
  </si>
  <si>
    <t>Мероприятие 5.4</t>
  </si>
  <si>
    <t>Проведение мероприятий по созданию лесных классов в общеобразовательных организациях</t>
  </si>
  <si>
    <t>общеобразовательные организации</t>
  </si>
  <si>
    <t>Организация школьных музеев</t>
  </si>
  <si>
    <t>Мероприятие 5.5</t>
  </si>
  <si>
    <t>январь 2024</t>
  </si>
  <si>
    <t>декабрь 2024</t>
  </si>
  <si>
    <t xml:space="preserve">Наименование муниципальной программы, подпрограммы муниципальной программы, основного мероприятия, мероприятия
</t>
  </si>
  <si>
    <t xml:space="preserve">Источники финансового обеспечения   </t>
  </si>
  <si>
    <t xml:space="preserve">Эффективность реализации муниципальной программы  в зависимости от значений оценки степени реализации муниципальной программы и оценки эффективности использования средств бюджета округа:
ЭРмп/п = 1*1= 1
Эффективность реализации муниципальной программы – высокая.
</t>
  </si>
  <si>
    <t xml:space="preserve">СДпз13 = 1                                 СДпз27 = 1  </t>
  </si>
  <si>
    <t xml:space="preserve">СДпз14 = 1                                 СДпз28 = 1  </t>
  </si>
  <si>
    <t xml:space="preserve">                                                                              СДпз29 = 1                            </t>
  </si>
  <si>
    <t xml:space="preserve">СДпз12 = 1                                   СДпз26 = 1  </t>
  </si>
  <si>
    <t xml:space="preserve">                СДпз11= 1                                      СДпз25 = 1,95 (1)  </t>
  </si>
  <si>
    <t xml:space="preserve">            СДпз10 = 1                                      СДпз24 = 1,4 (1)  </t>
  </si>
  <si>
    <t>Степень реализации муниципальной программы:
СРмп = 29/ 29 = 1</t>
  </si>
  <si>
    <t xml:space="preserve">            СДпз9 = 1                                         СДпз23 = 1</t>
  </si>
  <si>
    <r>
      <rPr>
        <b/>
        <sz val="12"/>
        <color theme="1"/>
        <rFont val="Times New Roman"/>
        <family val="1"/>
        <charset val="204"/>
      </rPr>
      <t xml:space="preserve">Результаты оценки эффективности муниципальной программы
</t>
    </r>
    <r>
      <rPr>
        <sz val="12"/>
        <color theme="1"/>
        <rFont val="Times New Roman"/>
        <family val="1"/>
        <charset val="204"/>
      </rPr>
      <t xml:space="preserve">
В соответствии с Методикой оценки эффективности реализации муниципальной программы Белозерского округа:
Оценка эффективности муниципальной программы производится с учетом следующих составляющих:
оценки степени достижения целей и решения задач муниципальной программы;
оценки степени достижения целей и решения задач подпрограмм, входящих в муниципальную программу;
оценки степени реализации мероприятий и достижения ожидаемых непосредственных результатов их реализации (далее - оценка степени реализации мероприятий);
оценки степени соответствия запланированному уровню затрат;
оценки эффективности использования средств бюджета округа.
Оценка эффективности реализации муниципальной программы (подпрограмм) определяется с учетом оценки степени достижения целей и решения задач муниципальной программы (подпрограмм), оценки степени реализации мероприятий, оценки степени соответствия запланированному уровню затрат и оценки эффективности использования средств бюджета округа.
Степень реализации мероприятий муниципальной программы:
СРм =6 /6 = 1
Степень соответствия запланированному уровню затрат:
ССуз = 404413,6/414273,9= 0,98
Эффективность использования средств бюджета округа:
Эис = 1 /0,98 = 1,02 (1)
Степени достижения плановых значений показателей:
СДпз1 = 1                                         СДпз15 = 1  
СДпз2 = 1                                        СДпз16 = 1  
СДпз3 = 1                                      СДпз17 = 1,2 (1)   
СДпз4 = 1                                       СДпз18 = 1,5 (1)  
СДпз5 = 1                                      СДпз19 = 1 ,2 (1)
СДпз6 = 1                                       СДпз20= 1  
СДпз7 = 1                                     СДпз21 = 1  
           СДпз8 = 1                                             СДпз22= 1                                                                                                                       </t>
    </r>
  </si>
  <si>
    <t>Реализация аналогичных мероприятий программы продолжится в 2025 году в составе новой муниципальной программы "Развитие системы образования Белозерского муниципального  округа"  в связи с переходом на "проектный формат".</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</si>
</sst>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4" x14ac:knownFonts="1">
    <font>
      <sz val="11"/>
      <color theme="1"/>
      <name val="Calibri"/>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sz val="18"/>
      <color theme="1"/>
      <name val="Calibri"/>
      <family val="2"/>
      <charset val="204"/>
      <scheme val="minor"/>
    </font>
    <font>
      <sz val="11"/>
      <color rgb="FF000000"/>
      <name val="Calibri"/>
      <family val="2"/>
      <charset val="204"/>
      <scheme val="minor"/>
    </font>
    <font>
      <sz val="12"/>
      <color rgb="FF000000"/>
      <name val="Times New Roman"/>
      <family val="1"/>
      <charset val="204"/>
    </font>
    <font>
      <sz val="12"/>
      <color theme="1"/>
      <name val="Calibri"/>
      <family val="2"/>
      <charset val="204"/>
    </font>
    <font>
      <sz val="11"/>
      <name val="Calibri"/>
      <family val="2"/>
      <charset val="204"/>
      <scheme val="minor"/>
    </font>
    <font>
      <sz val="11"/>
      <color theme="1"/>
      <name val="Calibri"/>
      <family val="2"/>
      <charset val="204"/>
    </font>
    <font>
      <sz val="12"/>
      <color theme="1"/>
      <name val="Calibri"/>
      <family val="2"/>
      <charset val="204"/>
      <scheme val="minor"/>
    </font>
    <font>
      <sz val="11"/>
      <color rgb="FF000000"/>
      <name val="Calibri"/>
      <family val="2"/>
      <charset val="204"/>
      <scheme val="minor"/>
    </font>
    <font>
      <sz val="11"/>
      <color theme="1"/>
      <name val="Times New Roman"/>
      <family val="1"/>
      <charset val="204"/>
    </font>
    <font>
      <sz val="11"/>
      <color rgb="FF000000"/>
      <name val="Times New Roman"/>
      <family val="1"/>
      <charset val="204"/>
    </font>
    <font>
      <sz val="11"/>
      <name val="Calibri"/>
      <family val="2"/>
      <charset val="204"/>
      <scheme val="minor"/>
    </font>
    <font>
      <sz val="11"/>
      <name val="Calibri"/>
      <family val="2"/>
      <charset val="204"/>
    </font>
    <font>
      <sz val="11"/>
      <name val="Times New Roman"/>
      <family val="1"/>
      <charset val="204"/>
    </font>
    <font>
      <sz val="12"/>
      <color theme="1"/>
      <name val="Times New Roman"/>
      <family val="1"/>
      <charset val="204"/>
    </font>
    <font>
      <b/>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34">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rgb="FF000000"/>
      </top>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top style="thin">
        <color rgb="FF000000"/>
      </top>
      <bottom/>
      <diagonal/>
    </border>
    <border>
      <left style="thin">
        <color indexed="64"/>
      </left>
      <right/>
      <top style="thin">
        <color rgb="FF000000"/>
      </top>
      <bottom/>
      <diagonal/>
    </border>
    <border>
      <left style="thin">
        <color indexed="64"/>
      </left>
      <right/>
      <top/>
      <bottom style="thin">
        <color rgb="FF000000"/>
      </bottom>
      <diagonal/>
    </border>
  </borders>
  <cellStyleXfs count="1">
    <xf numFmtId="0" fontId="0" fillId="0" borderId="0"/>
  </cellStyleXfs>
  <cellXfs count="252">
    <xf numFmtId="0" fontId="17" fillId="0" borderId="0" xfId="0" applyNumberFormat="1" applyFont="1"/>
    <xf numFmtId="0" fontId="18" fillId="0" borderId="0" xfId="0" applyNumberFormat="1" applyFont="1"/>
    <xf numFmtId="0" fontId="18" fillId="0" borderId="0" xfId="0" applyNumberFormat="1" applyFont="1" applyAlignment="1">
      <alignment horizontal="center"/>
    </xf>
    <xf numFmtId="0" fontId="18" fillId="0" borderId="0" xfId="0" applyNumberFormat="1" applyFont="1" applyAlignment="1">
      <alignment wrapText="1"/>
    </xf>
    <xf numFmtId="0" fontId="19" fillId="0" borderId="1" xfId="0" applyNumberFormat="1" applyFont="1" applyBorder="1" applyAlignment="1">
      <alignment horizontal="center"/>
    </xf>
    <xf numFmtId="0" fontId="17" fillId="0" borderId="0" xfId="0" applyNumberFormat="1" applyFont="1" applyAlignment="1">
      <alignment horizontal="right"/>
    </xf>
    <xf numFmtId="0" fontId="17" fillId="0" borderId="2" xfId="0" applyNumberFormat="1" applyFont="1" applyBorder="1" applyAlignment="1">
      <alignment horizontal="center" vertical="center" wrapText="1"/>
    </xf>
    <xf numFmtId="0" fontId="17" fillId="0" borderId="2" xfId="0" applyNumberFormat="1" applyFont="1" applyBorder="1" applyAlignment="1">
      <alignment vertical="top" wrapText="1"/>
    </xf>
    <xf numFmtId="0" fontId="17" fillId="0" borderId="2" xfId="0" applyNumberFormat="1" applyFont="1" applyBorder="1" applyAlignment="1">
      <alignment horizontal="center" vertical="top" wrapText="1"/>
    </xf>
    <xf numFmtId="0" fontId="17" fillId="0" borderId="2" xfId="0" applyNumberFormat="1" applyFont="1" applyBorder="1" applyAlignment="1">
      <alignment vertical="center" wrapText="1"/>
    </xf>
    <xf numFmtId="0" fontId="17" fillId="0" borderId="8" xfId="0" applyNumberFormat="1" applyFont="1" applyBorder="1" applyAlignment="1">
      <alignment horizontal="center" vertical="center" wrapText="1"/>
    </xf>
    <xf numFmtId="0" fontId="17" fillId="0" borderId="9" xfId="0" applyNumberFormat="1" applyFont="1" applyBorder="1" applyAlignment="1">
      <alignment horizontal="center" vertical="center" wrapText="1"/>
    </xf>
    <xf numFmtId="0" fontId="17" fillId="0" borderId="7" xfId="0" applyNumberFormat="1" applyFont="1" applyBorder="1" applyAlignment="1">
      <alignment vertical="top" wrapText="1"/>
    </xf>
    <xf numFmtId="0" fontId="17" fillId="0" borderId="0" xfId="0" applyNumberFormat="1" applyFont="1" applyAlignment="1">
      <alignment horizontal="left"/>
    </xf>
    <xf numFmtId="4" fontId="17" fillId="0" borderId="2" xfId="0" applyNumberFormat="1" applyFont="1" applyBorder="1" applyAlignment="1">
      <alignment vertical="top" wrapText="1"/>
    </xf>
    <xf numFmtId="4" fontId="17" fillId="0" borderId="9" xfId="0" applyNumberFormat="1" applyFont="1" applyBorder="1" applyAlignment="1">
      <alignment vertical="top" wrapText="1"/>
    </xf>
    <xf numFmtId="0" fontId="17" fillId="0" borderId="2" xfId="0" applyNumberFormat="1" applyFont="1" applyFill="1" applyBorder="1" applyAlignment="1">
      <alignment horizontal="center" vertical="center" wrapText="1"/>
    </xf>
    <xf numFmtId="0" fontId="17" fillId="0" borderId="10" xfId="0" applyNumberFormat="1" applyFont="1" applyFill="1" applyBorder="1" applyAlignment="1">
      <alignment horizontal="center" vertical="center" wrapText="1"/>
    </xf>
    <xf numFmtId="0" fontId="17" fillId="0" borderId="2" xfId="0" applyNumberFormat="1" applyFont="1" applyFill="1" applyBorder="1" applyAlignment="1">
      <alignment horizontal="center" vertical="top" wrapText="1"/>
    </xf>
    <xf numFmtId="1" fontId="17" fillId="0" borderId="2" xfId="0" applyNumberFormat="1" applyFont="1" applyBorder="1" applyAlignment="1">
      <alignment horizontal="center" vertical="center" wrapText="1"/>
    </xf>
    <xf numFmtId="0" fontId="17" fillId="0" borderId="0" xfId="0" applyNumberFormat="1" applyFont="1" applyBorder="1" applyAlignment="1">
      <alignment horizontal="left" vertical="top"/>
    </xf>
    <xf numFmtId="0" fontId="16" fillId="0" borderId="0" xfId="0" applyNumberFormat="1" applyFont="1" applyBorder="1" applyAlignment="1">
      <alignment horizontal="right" vertical="top"/>
    </xf>
    <xf numFmtId="0" fontId="17" fillId="0" borderId="16" xfId="0" applyNumberFormat="1" applyFont="1" applyBorder="1" applyAlignment="1">
      <alignment horizontal="center" vertical="center" wrapText="1"/>
    </xf>
    <xf numFmtId="0" fontId="17" fillId="0" borderId="7" xfId="0" applyNumberFormat="1" applyFont="1" applyFill="1" applyBorder="1" applyAlignment="1">
      <alignment horizontal="center" vertical="center" wrapText="1"/>
    </xf>
    <xf numFmtId="0" fontId="2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xf>
    <xf numFmtId="0" fontId="17" fillId="0" borderId="2" xfId="0" applyNumberFormat="1" applyFont="1" applyFill="1" applyBorder="1" applyAlignment="1">
      <alignment vertical="center" wrapText="1"/>
    </xf>
    <xf numFmtId="0" fontId="0" fillId="0" borderId="2" xfId="0" applyNumberFormat="1" applyFont="1" applyFill="1" applyBorder="1" applyAlignment="1">
      <alignment horizontal="center" vertical="center" wrapText="1"/>
    </xf>
    <xf numFmtId="0" fontId="21" fillId="0" borderId="2" xfId="0" applyNumberFormat="1" applyFont="1" applyFill="1" applyBorder="1" applyAlignment="1">
      <alignment horizontal="center" vertical="center" wrapText="1"/>
    </xf>
    <xf numFmtId="0" fontId="17" fillId="0" borderId="9" xfId="0" applyNumberFormat="1" applyFont="1" applyFill="1" applyBorder="1" applyAlignment="1">
      <alignment horizontal="center" vertical="center" wrapText="1"/>
    </xf>
    <xf numFmtId="0" fontId="22" fillId="0" borderId="2" xfId="0" applyNumberFormat="1" applyFont="1" applyFill="1" applyBorder="1" applyAlignment="1">
      <alignment horizontal="justify" vertical="center" wrapText="1"/>
    </xf>
    <xf numFmtId="0" fontId="17" fillId="0" borderId="11" xfId="0" applyNumberFormat="1" applyFont="1" applyFill="1" applyBorder="1" applyAlignment="1">
      <alignment horizontal="center" vertical="center" wrapText="1"/>
    </xf>
    <xf numFmtId="0" fontId="23" fillId="0" borderId="2" xfId="0" applyNumberFormat="1" applyFont="1" applyFill="1" applyBorder="1" applyAlignment="1">
      <alignment horizontal="center" vertical="center" wrapText="1"/>
    </xf>
    <xf numFmtId="0" fontId="17" fillId="0" borderId="2" xfId="0" applyNumberFormat="1" applyFont="1" applyFill="1" applyBorder="1" applyAlignment="1">
      <alignment vertical="top" wrapText="1"/>
    </xf>
    <xf numFmtId="0" fontId="16" fillId="0" borderId="0" xfId="0" applyNumberFormat="1" applyFont="1" applyFill="1" applyAlignment="1">
      <alignment wrapText="1"/>
    </xf>
    <xf numFmtId="0" fontId="16" fillId="0" borderId="2" xfId="0" applyNumberFormat="1" applyFont="1" applyFill="1" applyBorder="1" applyAlignment="1">
      <alignment horizontal="center" vertical="center" wrapText="1"/>
    </xf>
    <xf numFmtId="0" fontId="25" fillId="0" borderId="2" xfId="0" applyNumberFormat="1" applyFont="1" applyBorder="1" applyAlignment="1">
      <alignment horizontal="center" vertical="top" wrapText="1"/>
    </xf>
    <xf numFmtId="0" fontId="26" fillId="0" borderId="2" xfId="0" applyNumberFormat="1" applyFont="1" applyBorder="1" applyAlignment="1">
      <alignment horizontal="center" vertical="top" wrapText="1"/>
    </xf>
    <xf numFmtId="0" fontId="26" fillId="0" borderId="9" xfId="0" applyNumberFormat="1" applyFont="1" applyBorder="1" applyAlignment="1">
      <alignment horizontal="center" vertical="top" wrapText="1"/>
    </xf>
    <xf numFmtId="0" fontId="24" fillId="0" borderId="2" xfId="0" applyNumberFormat="1" applyFont="1" applyBorder="1" applyAlignment="1">
      <alignment wrapText="1"/>
    </xf>
    <xf numFmtId="0" fontId="17" fillId="0" borderId="17" xfId="0" applyNumberFormat="1" applyFont="1" applyBorder="1" applyAlignment="1">
      <alignment horizontal="center" vertical="center" wrapText="1"/>
    </xf>
    <xf numFmtId="165" fontId="17" fillId="0" borderId="2" xfId="0" applyNumberFormat="1" applyFont="1" applyFill="1" applyBorder="1" applyAlignment="1">
      <alignment horizontal="center" vertical="center" wrapText="1"/>
    </xf>
    <xf numFmtId="0" fontId="17" fillId="0" borderId="2" xfId="0" applyNumberFormat="1" applyFont="1" applyBorder="1" applyAlignment="1">
      <alignment horizontal="center" vertical="center" wrapText="1"/>
    </xf>
    <xf numFmtId="0" fontId="17" fillId="0" borderId="2" xfId="0" applyNumberFormat="1" applyFont="1" applyBorder="1" applyAlignment="1">
      <alignment horizontal="center" vertical="center" wrapText="1"/>
    </xf>
    <xf numFmtId="0" fontId="17" fillId="0" borderId="9" xfId="0" applyNumberFormat="1" applyFont="1" applyBorder="1" applyAlignment="1">
      <alignment vertical="top" wrapText="1"/>
    </xf>
    <xf numFmtId="0" fontId="17" fillId="0" borderId="14" xfId="0" applyNumberFormat="1" applyFont="1" applyBorder="1" applyAlignment="1">
      <alignment vertical="top" wrapText="1"/>
    </xf>
    <xf numFmtId="0" fontId="15" fillId="0" borderId="2" xfId="0" applyNumberFormat="1" applyFont="1" applyBorder="1" applyAlignment="1">
      <alignment horizontal="center" vertical="center" wrapText="1"/>
    </xf>
    <xf numFmtId="0" fontId="26" fillId="0" borderId="2" xfId="0" applyNumberFormat="1" applyFont="1" applyBorder="1" applyAlignment="1">
      <alignment horizontal="left" vertical="top" wrapText="1"/>
    </xf>
    <xf numFmtId="0" fontId="14" fillId="0" borderId="9" xfId="0" applyNumberFormat="1" applyFont="1" applyBorder="1" applyAlignment="1">
      <alignment horizontal="center" vertical="center" wrapText="1"/>
    </xf>
    <xf numFmtId="0" fontId="14" fillId="0" borderId="2" xfId="0" applyNumberFormat="1" applyFont="1" applyBorder="1" applyAlignment="1">
      <alignment horizontal="center" vertical="center" wrapText="1"/>
    </xf>
    <xf numFmtId="0" fontId="24" fillId="0" borderId="9" xfId="0" applyNumberFormat="1" applyFont="1" applyBorder="1" applyAlignment="1">
      <alignment wrapText="1"/>
    </xf>
    <xf numFmtId="0" fontId="14" fillId="0" borderId="15" xfId="0" applyNumberFormat="1" applyFont="1" applyBorder="1" applyAlignment="1">
      <alignment horizontal="center" vertical="center" wrapText="1"/>
    </xf>
    <xf numFmtId="0" fontId="26" fillId="0" borderId="18" xfId="0" applyNumberFormat="1" applyFont="1" applyBorder="1" applyAlignment="1">
      <alignment horizontal="left" vertical="top" wrapText="1"/>
    </xf>
    <xf numFmtId="0" fontId="17" fillId="0" borderId="15" xfId="0" applyNumberFormat="1" applyFont="1" applyBorder="1" applyAlignment="1">
      <alignment horizontal="center" vertical="center" wrapText="1"/>
    </xf>
    <xf numFmtId="165" fontId="17" fillId="0" borderId="11" xfId="0" applyNumberFormat="1" applyFont="1" applyFill="1" applyBorder="1" applyAlignment="1">
      <alignment horizontal="center" vertical="center" wrapText="1"/>
    </xf>
    <xf numFmtId="0" fontId="14" fillId="0" borderId="20" xfId="0" applyNumberFormat="1" applyFont="1" applyBorder="1" applyAlignment="1">
      <alignment horizontal="center" vertical="center" wrapText="1"/>
    </xf>
    <xf numFmtId="0" fontId="24" fillId="0" borderId="0" xfId="0" applyNumberFormat="1" applyFont="1" applyBorder="1" applyAlignment="1">
      <alignment horizontal="center" wrapText="1"/>
    </xf>
    <xf numFmtId="0" fontId="17" fillId="0" borderId="20" xfId="0" applyNumberFormat="1" applyFont="1" applyBorder="1" applyAlignment="1">
      <alignment horizontal="center" vertical="center" wrapText="1"/>
    </xf>
    <xf numFmtId="0" fontId="24" fillId="0" borderId="15" xfId="0" applyNumberFormat="1" applyFont="1" applyBorder="1" applyAlignment="1">
      <alignment horizontal="center" wrapText="1"/>
    </xf>
    <xf numFmtId="165" fontId="17" fillId="0" borderId="18" xfId="0" applyNumberFormat="1" applyFont="1" applyFill="1" applyBorder="1" applyAlignment="1">
      <alignment horizontal="center" vertical="center" wrapText="1"/>
    </xf>
    <xf numFmtId="165" fontId="17" fillId="0" borderId="15" xfId="0" applyNumberFormat="1" applyFont="1" applyFill="1" applyBorder="1" applyAlignment="1">
      <alignment horizontal="center" vertical="center" wrapText="1"/>
    </xf>
    <xf numFmtId="165" fontId="17" fillId="0" borderId="20" xfId="0" applyNumberFormat="1" applyFont="1" applyFill="1" applyBorder="1" applyAlignment="1">
      <alignment horizontal="center" vertical="center" wrapText="1"/>
    </xf>
    <xf numFmtId="0" fontId="17" fillId="0" borderId="15" xfId="0" applyNumberFormat="1" applyFont="1" applyBorder="1" applyAlignment="1">
      <alignment vertical="top" wrapText="1"/>
    </xf>
    <xf numFmtId="0" fontId="14" fillId="0" borderId="15" xfId="0" applyNumberFormat="1" applyFont="1" applyBorder="1" applyAlignment="1">
      <alignment vertical="top" wrapText="1"/>
    </xf>
    <xf numFmtId="0" fontId="13" fillId="0" borderId="15" xfId="0" applyNumberFormat="1" applyFont="1" applyBorder="1" applyAlignment="1">
      <alignment vertical="top" wrapText="1"/>
    </xf>
    <xf numFmtId="0" fontId="13" fillId="0" borderId="15" xfId="0" applyNumberFormat="1" applyFont="1" applyBorder="1" applyAlignment="1">
      <alignment horizontal="center" vertical="center" wrapText="1"/>
    </xf>
    <xf numFmtId="0" fontId="12" fillId="0" borderId="15" xfId="0" applyNumberFormat="1" applyFont="1" applyBorder="1" applyAlignment="1">
      <alignment horizontal="center" vertical="center" wrapText="1"/>
    </xf>
    <xf numFmtId="0" fontId="12" fillId="0" borderId="15" xfId="0" applyNumberFormat="1" applyFont="1" applyBorder="1" applyAlignment="1">
      <alignment vertical="top" wrapText="1"/>
    </xf>
    <xf numFmtId="0" fontId="11" fillId="0" borderId="15" xfId="0" applyNumberFormat="1" applyFont="1" applyBorder="1" applyAlignment="1">
      <alignment horizontal="center" vertical="center" wrapText="1"/>
    </xf>
    <xf numFmtId="0" fontId="11" fillId="0" borderId="15" xfId="0" applyNumberFormat="1" applyFont="1" applyBorder="1" applyAlignment="1">
      <alignment vertical="top" wrapText="1"/>
    </xf>
    <xf numFmtId="0" fontId="17" fillId="0" borderId="2" xfId="0" applyNumberFormat="1" applyFont="1" applyBorder="1" applyAlignment="1">
      <alignment horizontal="center" vertical="center" wrapText="1"/>
    </xf>
    <xf numFmtId="0" fontId="9" fillId="0" borderId="11" xfId="0" applyNumberFormat="1" applyFont="1" applyFill="1" applyBorder="1" applyAlignment="1">
      <alignment horizontal="center" vertical="center" wrapText="1"/>
    </xf>
    <xf numFmtId="0" fontId="9" fillId="0" borderId="0" xfId="0" applyNumberFormat="1" applyFont="1" applyAlignment="1">
      <alignment horizontal="center" vertical="center"/>
    </xf>
    <xf numFmtId="0" fontId="9" fillId="0" borderId="9" xfId="0" applyNumberFormat="1" applyFont="1" applyFill="1" applyBorder="1" applyAlignment="1">
      <alignment horizontal="center" vertical="center" wrapText="1"/>
    </xf>
    <xf numFmtId="0" fontId="17" fillId="0" borderId="2" xfId="0" applyNumberFormat="1" applyFont="1" applyBorder="1" applyAlignment="1">
      <alignment horizontal="center" vertical="top" wrapText="1"/>
    </xf>
    <xf numFmtId="0" fontId="17" fillId="0" borderId="2" xfId="0" applyNumberFormat="1" applyFont="1" applyBorder="1" applyAlignment="1">
      <alignment horizontal="left" vertical="top" wrapText="1"/>
    </xf>
    <xf numFmtId="0" fontId="8" fillId="0" borderId="2" xfId="0" applyNumberFormat="1" applyFont="1" applyBorder="1" applyAlignment="1">
      <alignment horizontal="left" vertical="top" wrapText="1"/>
    </xf>
    <xf numFmtId="0" fontId="17" fillId="0" borderId="9" xfId="0" applyNumberFormat="1" applyFont="1" applyBorder="1" applyAlignment="1">
      <alignment horizontal="center" vertical="center" wrapText="1"/>
    </xf>
    <xf numFmtId="0" fontId="7" fillId="0" borderId="2" xfId="0" applyNumberFormat="1" applyFont="1" applyBorder="1" applyAlignment="1">
      <alignment horizontal="center" vertical="top" wrapText="1"/>
    </xf>
    <xf numFmtId="0" fontId="7" fillId="0" borderId="2" xfId="0" applyNumberFormat="1" applyFont="1" applyBorder="1" applyAlignment="1">
      <alignment horizontal="left" vertical="top" wrapText="1"/>
    </xf>
    <xf numFmtId="0" fontId="29" fillId="0" borderId="2" xfId="0" applyNumberFormat="1" applyFont="1" applyFill="1" applyBorder="1" applyAlignment="1">
      <alignment horizontal="center" vertical="top" wrapText="1"/>
    </xf>
    <xf numFmtId="0" fontId="7" fillId="0" borderId="9" xfId="0" applyNumberFormat="1" applyFont="1" applyBorder="1" applyAlignment="1">
      <alignment horizontal="left" vertical="top" wrapText="1"/>
    </xf>
    <xf numFmtId="0" fontId="27" fillId="0" borderId="0" xfId="0" applyNumberFormat="1" applyFont="1" applyAlignment="1">
      <alignment horizontal="justify" vertical="top" wrapText="1"/>
    </xf>
    <xf numFmtId="0" fontId="27" fillId="0" borderId="0" xfId="0" applyNumberFormat="1" applyFont="1" applyAlignment="1">
      <alignment vertical="top" wrapText="1"/>
    </xf>
    <xf numFmtId="0" fontId="17" fillId="0" borderId="9" xfId="0" applyNumberFormat="1" applyFont="1" applyBorder="1" applyAlignment="1">
      <alignment horizontal="center" vertical="center" wrapText="1"/>
    </xf>
    <xf numFmtId="0" fontId="17" fillId="0" borderId="0" xfId="0" applyNumberFormat="1" applyFont="1" applyBorder="1" applyAlignment="1">
      <alignment horizontal="left" vertical="top"/>
    </xf>
    <xf numFmtId="0" fontId="6" fillId="0" borderId="2" xfId="0" applyNumberFormat="1" applyFont="1" applyBorder="1" applyAlignment="1">
      <alignment horizontal="justify" vertical="top" wrapText="1"/>
    </xf>
    <xf numFmtId="0" fontId="27" fillId="0" borderId="15" xfId="0" applyNumberFormat="1" applyFont="1" applyBorder="1" applyAlignment="1">
      <alignment horizontal="center" vertical="center" wrapText="1"/>
    </xf>
    <xf numFmtId="0" fontId="27" fillId="0" borderId="15" xfId="0" applyNumberFormat="1" applyFont="1" applyBorder="1" applyAlignment="1">
      <alignment vertical="top" wrapText="1"/>
    </xf>
    <xf numFmtId="0" fontId="28" fillId="0" borderId="15" xfId="0" applyNumberFormat="1" applyFont="1" applyBorder="1" applyAlignment="1">
      <alignment horizontal="justify" vertical="center" wrapText="1"/>
    </xf>
    <xf numFmtId="0" fontId="27" fillId="0" borderId="15" xfId="0" applyNumberFormat="1" applyFont="1" applyBorder="1" applyAlignment="1">
      <alignment wrapText="1"/>
    </xf>
    <xf numFmtId="0" fontId="17" fillId="0" borderId="29" xfId="0" applyNumberFormat="1" applyFont="1" applyBorder="1" applyAlignment="1">
      <alignment horizontal="center" vertical="center" wrapText="1"/>
    </xf>
    <xf numFmtId="165" fontId="17" fillId="0" borderId="10" xfId="0" applyNumberFormat="1" applyFont="1" applyFill="1" applyBorder="1" applyAlignment="1">
      <alignment horizontal="center" vertical="center" wrapText="1"/>
    </xf>
    <xf numFmtId="165" fontId="17" fillId="0" borderId="27" xfId="0" applyNumberFormat="1" applyFont="1" applyFill="1" applyBorder="1" applyAlignment="1">
      <alignment horizontal="center" vertical="center" wrapText="1"/>
    </xf>
    <xf numFmtId="165" fontId="17" fillId="0" borderId="3" xfId="0" applyNumberFormat="1" applyFont="1" applyFill="1" applyBorder="1" applyAlignment="1">
      <alignment horizontal="center" vertical="center" wrapText="1"/>
    </xf>
    <xf numFmtId="165" fontId="17" fillId="0" borderId="28" xfId="0" applyNumberFormat="1" applyFont="1" applyFill="1" applyBorder="1" applyAlignment="1">
      <alignment horizontal="center" vertical="center" wrapText="1"/>
    </xf>
    <xf numFmtId="0" fontId="17" fillId="0" borderId="15" xfId="0" applyNumberFormat="1" applyFont="1" applyBorder="1"/>
    <xf numFmtId="164" fontId="17" fillId="0" borderId="15" xfId="0" applyNumberFormat="1" applyFont="1" applyBorder="1"/>
    <xf numFmtId="0" fontId="17" fillId="0" borderId="9" xfId="0" applyNumberFormat="1" applyFont="1" applyBorder="1" applyAlignment="1">
      <alignment horizontal="center" vertical="center" wrapText="1"/>
    </xf>
    <xf numFmtId="0" fontId="17" fillId="0" borderId="9" xfId="0" applyNumberFormat="1" applyFont="1" applyBorder="1" applyAlignment="1">
      <alignment vertical="top" wrapText="1"/>
    </xf>
    <xf numFmtId="0" fontId="27" fillId="0" borderId="15" xfId="0" applyNumberFormat="1" applyFont="1" applyBorder="1" applyAlignment="1">
      <alignment vertical="justify"/>
    </xf>
    <xf numFmtId="0" fontId="27" fillId="0" borderId="15" xfId="0" applyNumberFormat="1" applyFont="1" applyFill="1" applyBorder="1" applyAlignment="1">
      <alignment horizontal="justify" vertical="top" wrapText="1"/>
    </xf>
    <xf numFmtId="0" fontId="20" fillId="0" borderId="2" xfId="0" applyNumberFormat="1" applyFont="1" applyBorder="1" applyAlignment="1">
      <alignment horizontal="center" vertical="center" wrapText="1"/>
    </xf>
    <xf numFmtId="0" fontId="17" fillId="0" borderId="30" xfId="0" applyNumberFormat="1" applyFont="1" applyBorder="1" applyAlignment="1">
      <alignment horizontal="center" vertical="top" wrapText="1"/>
    </xf>
    <xf numFmtId="0" fontId="27" fillId="0" borderId="22" xfId="0" applyNumberFormat="1" applyFont="1" applyBorder="1" applyAlignment="1">
      <alignment vertical="top" wrapText="1"/>
    </xf>
    <xf numFmtId="0" fontId="5" fillId="0" borderId="2" xfId="0" applyNumberFormat="1" applyFont="1" applyFill="1" applyBorder="1" applyAlignment="1">
      <alignment horizontal="center" vertical="top" wrapText="1"/>
    </xf>
    <xf numFmtId="0" fontId="8" fillId="0" borderId="7" xfId="0" applyNumberFormat="1" applyFont="1" applyBorder="1" applyAlignment="1">
      <alignment vertical="top" wrapText="1"/>
    </xf>
    <xf numFmtId="0" fontId="30" fillId="0" borderId="2" xfId="0" applyNumberFormat="1" applyFont="1" applyFill="1" applyBorder="1" applyAlignment="1">
      <alignment horizontal="center" vertical="center"/>
    </xf>
    <xf numFmtId="0" fontId="23" fillId="2" borderId="2" xfId="0" applyNumberFormat="1" applyFont="1" applyFill="1" applyBorder="1" applyAlignment="1">
      <alignment horizontal="center" vertical="center" wrapText="1"/>
    </xf>
    <xf numFmtId="0" fontId="4" fillId="0" borderId="2" xfId="0" applyNumberFormat="1" applyFont="1" applyFill="1" applyBorder="1" applyAlignment="1">
      <alignment vertical="center" wrapText="1"/>
    </xf>
    <xf numFmtId="0" fontId="17" fillId="2" borderId="2" xfId="0" applyNumberFormat="1" applyFont="1" applyFill="1" applyBorder="1" applyAlignment="1">
      <alignment vertical="center" wrapText="1"/>
    </xf>
    <xf numFmtId="0" fontId="17" fillId="2" borderId="2" xfId="0" applyNumberFormat="1" applyFont="1" applyFill="1" applyBorder="1" applyAlignment="1">
      <alignment horizontal="center" vertical="center" wrapText="1"/>
    </xf>
    <xf numFmtId="0" fontId="17" fillId="0" borderId="20" xfId="0" applyNumberFormat="1" applyFont="1" applyBorder="1" applyAlignment="1">
      <alignment horizontal="center" vertical="center" wrapText="1"/>
    </xf>
    <xf numFmtId="0" fontId="17" fillId="0" borderId="21" xfId="0" applyNumberFormat="1" applyFont="1" applyBorder="1" applyAlignment="1">
      <alignment horizontal="center" vertical="center" wrapText="1"/>
    </xf>
    <xf numFmtId="0" fontId="17" fillId="0" borderId="22" xfId="0" applyNumberFormat="1" applyFont="1" applyBorder="1" applyAlignment="1">
      <alignment horizontal="center" vertical="center" wrapText="1"/>
    </xf>
    <xf numFmtId="0" fontId="17" fillId="0" borderId="15" xfId="0" applyNumberFormat="1" applyFont="1" applyBorder="1" applyAlignment="1">
      <alignment horizontal="center" vertical="center" wrapText="1"/>
    </xf>
    <xf numFmtId="0" fontId="17" fillId="0" borderId="21" xfId="0" applyNumberFormat="1" applyFont="1" applyBorder="1" applyAlignment="1">
      <alignment horizontal="center" vertical="center" wrapText="1"/>
    </xf>
    <xf numFmtId="0" fontId="3" fillId="0" borderId="9" xfId="0" applyNumberFormat="1" applyFont="1" applyBorder="1" applyAlignment="1">
      <alignment vertical="top" wrapText="1"/>
    </xf>
    <xf numFmtId="0" fontId="30" fillId="0" borderId="15" xfId="0" applyNumberFormat="1" applyFont="1" applyBorder="1" applyAlignment="1">
      <alignment horizontal="center" wrapText="1"/>
    </xf>
    <xf numFmtId="0" fontId="31" fillId="0" borderId="15" xfId="0" applyNumberFormat="1" applyFont="1" applyBorder="1" applyAlignment="1">
      <alignment horizontal="left" vertical="top" wrapText="1"/>
    </xf>
    <xf numFmtId="0" fontId="23" fillId="0" borderId="14" xfId="0" applyNumberFormat="1" applyFont="1" applyBorder="1" applyAlignment="1">
      <alignment horizontal="center" vertical="center" wrapText="1"/>
    </xf>
    <xf numFmtId="0" fontId="23" fillId="0" borderId="2" xfId="0" applyNumberFormat="1" applyFont="1" applyBorder="1" applyAlignment="1">
      <alignment horizontal="left" vertical="top" wrapText="1"/>
    </xf>
    <xf numFmtId="0" fontId="24" fillId="0" borderId="15" xfId="0" applyNumberFormat="1" applyFont="1" applyBorder="1" applyAlignment="1">
      <alignment horizontal="center" vertical="center" wrapText="1"/>
    </xf>
    <xf numFmtId="0" fontId="3" fillId="0" borderId="21" xfId="0" applyNumberFormat="1" applyFont="1" applyBorder="1" applyAlignment="1">
      <alignment horizontal="center" vertical="center" wrapText="1"/>
    </xf>
    <xf numFmtId="165" fontId="23" fillId="0" borderId="15" xfId="0" applyNumberFormat="1" applyFont="1" applyFill="1" applyBorder="1" applyAlignment="1">
      <alignment horizontal="center" vertical="center" wrapText="1"/>
    </xf>
    <xf numFmtId="0" fontId="23" fillId="0" borderId="15" xfId="0" applyNumberFormat="1" applyFont="1" applyBorder="1" applyAlignment="1">
      <alignment vertical="top" wrapText="1"/>
    </xf>
    <xf numFmtId="49" fontId="17" fillId="0" borderId="2" xfId="0" applyNumberFormat="1" applyFont="1" applyBorder="1" applyAlignment="1">
      <alignment horizontal="center" vertical="top" wrapText="1"/>
    </xf>
    <xf numFmtId="49" fontId="2" fillId="0" borderId="2" xfId="0" applyNumberFormat="1" applyFont="1" applyBorder="1" applyAlignment="1">
      <alignment horizontal="center" vertical="center" wrapText="1"/>
    </xf>
    <xf numFmtId="49" fontId="17" fillId="0" borderId="7"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49" fontId="2" fillId="0" borderId="15" xfId="0" applyNumberFormat="1" applyFont="1" applyBorder="1" applyAlignment="1">
      <alignment horizontal="center" vertical="center" wrapText="1"/>
    </xf>
    <xf numFmtId="0" fontId="17" fillId="0" borderId="2" xfId="0" applyNumberFormat="1" applyFont="1" applyBorder="1" applyAlignment="1">
      <alignment horizontal="center" vertical="center" wrapText="1"/>
    </xf>
    <xf numFmtId="0" fontId="17" fillId="0" borderId="9" xfId="0" applyNumberFormat="1" applyFont="1" applyBorder="1" applyAlignment="1">
      <alignment horizontal="center" vertical="center" wrapText="1"/>
    </xf>
    <xf numFmtId="0" fontId="14" fillId="0" borderId="20" xfId="0" applyNumberFormat="1" applyFont="1" applyBorder="1" applyAlignment="1">
      <alignment horizontal="center" vertical="center" wrapText="1"/>
    </xf>
    <xf numFmtId="0" fontId="14" fillId="0" borderId="9" xfId="0" applyNumberFormat="1" applyFont="1" applyBorder="1" applyAlignment="1">
      <alignment horizontal="center" vertical="center" wrapText="1"/>
    </xf>
    <xf numFmtId="0" fontId="17" fillId="0" borderId="20" xfId="0" applyNumberFormat="1" applyFont="1" applyBorder="1" applyAlignment="1">
      <alignment horizontal="center" vertical="center" wrapText="1"/>
    </xf>
    <xf numFmtId="0" fontId="17" fillId="0" borderId="22" xfId="0" applyNumberFormat="1" applyFont="1" applyBorder="1" applyAlignment="1">
      <alignment horizontal="center" vertical="center" wrapText="1"/>
    </xf>
    <xf numFmtId="0" fontId="14" fillId="0" borderId="2" xfId="0" applyNumberFormat="1" applyFont="1" applyBorder="1" applyAlignment="1">
      <alignment horizontal="center" vertical="center" wrapText="1"/>
    </xf>
    <xf numFmtId="0" fontId="23" fillId="0" borderId="14" xfId="0" applyNumberFormat="1" applyFont="1" applyBorder="1" applyAlignment="1">
      <alignment horizontal="center" vertical="center" wrapText="1"/>
    </xf>
    <xf numFmtId="0" fontId="17" fillId="0" borderId="0" xfId="0" applyNumberFormat="1" applyFont="1" applyBorder="1" applyAlignment="1">
      <alignment horizontal="left" vertical="top"/>
    </xf>
    <xf numFmtId="0" fontId="1" fillId="0" borderId="0" xfId="0" applyNumberFormat="1" applyFont="1" applyAlignment="1">
      <alignment horizontal="right"/>
    </xf>
    <xf numFmtId="165" fontId="23" fillId="0" borderId="28" xfId="0" applyNumberFormat="1" applyFont="1" applyFill="1" applyBorder="1" applyAlignment="1">
      <alignment horizontal="center" vertical="center" wrapText="1"/>
    </xf>
    <xf numFmtId="0" fontId="17" fillId="0" borderId="15" xfId="0" applyNumberFormat="1" applyFont="1" applyBorder="1" applyAlignment="1">
      <alignment horizontal="center"/>
    </xf>
    <xf numFmtId="164" fontId="17" fillId="0" borderId="15" xfId="0" applyNumberFormat="1" applyFont="1" applyBorder="1" applyAlignment="1">
      <alignment horizontal="center"/>
    </xf>
    <xf numFmtId="0" fontId="18" fillId="0" borderId="0" xfId="0" applyNumberFormat="1" applyFont="1" applyAlignment="1">
      <alignment horizontal="center"/>
    </xf>
    <xf numFmtId="0" fontId="19" fillId="0" borderId="0" xfId="0" applyNumberFormat="1" applyFont="1" applyAlignment="1">
      <alignment horizontal="center" vertical="center" wrapText="1"/>
    </xf>
    <xf numFmtId="0" fontId="18" fillId="0" borderId="0" xfId="0" applyNumberFormat="1" applyFont="1" applyAlignment="1">
      <alignment vertical="center"/>
    </xf>
    <xf numFmtId="0" fontId="18" fillId="0" borderId="0" xfId="0" applyNumberFormat="1" applyFont="1" applyAlignment="1">
      <alignment horizontal="left" vertical="top" wrapText="1"/>
    </xf>
    <xf numFmtId="0" fontId="18" fillId="0" borderId="0" xfId="0" applyNumberFormat="1" applyFont="1" applyAlignment="1">
      <alignment wrapText="1"/>
    </xf>
    <xf numFmtId="0" fontId="17" fillId="0" borderId="2" xfId="0" applyNumberFormat="1" applyFont="1" applyBorder="1" applyAlignment="1">
      <alignment horizontal="center" vertical="top" wrapText="1"/>
    </xf>
    <xf numFmtId="0" fontId="17" fillId="0" borderId="3" xfId="0" applyNumberFormat="1" applyFont="1" applyBorder="1" applyAlignment="1">
      <alignment horizontal="center" vertical="top" wrapText="1"/>
    </xf>
    <xf numFmtId="0" fontId="17" fillId="0" borderId="4" xfId="0" applyNumberFormat="1" applyFont="1" applyBorder="1" applyAlignment="1">
      <alignment horizontal="center" vertical="top" wrapText="1"/>
    </xf>
    <xf numFmtId="0" fontId="17" fillId="0" borderId="7" xfId="0" applyNumberFormat="1" applyFont="1" applyBorder="1" applyAlignment="1">
      <alignment horizontal="center" vertical="top" wrapText="1"/>
    </xf>
    <xf numFmtId="0" fontId="17" fillId="0" borderId="12" xfId="0" applyNumberFormat="1" applyFont="1" applyBorder="1" applyAlignment="1">
      <alignment horizontal="center" vertical="top" wrapText="1"/>
    </xf>
    <xf numFmtId="0" fontId="17" fillId="0" borderId="13" xfId="0" applyNumberFormat="1" applyFont="1" applyBorder="1" applyAlignment="1">
      <alignment horizontal="center" vertical="top" wrapText="1"/>
    </xf>
    <xf numFmtId="0" fontId="6" fillId="0" borderId="2" xfId="0" applyNumberFormat="1" applyFont="1" applyBorder="1" applyAlignment="1">
      <alignment horizontal="center" vertical="top" wrapText="1"/>
    </xf>
    <xf numFmtId="0" fontId="17" fillId="0" borderId="0" xfId="0" applyNumberFormat="1" applyFont="1" applyAlignment="1">
      <alignment horizontal="left" vertical="top" wrapText="1"/>
    </xf>
    <xf numFmtId="0" fontId="17" fillId="0" borderId="2"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0" fontId="17" fillId="0" borderId="6" xfId="0" applyNumberFormat="1" applyFont="1" applyBorder="1" applyAlignment="1">
      <alignment horizontal="center" vertical="center" wrapText="1"/>
    </xf>
    <xf numFmtId="0" fontId="16" fillId="0" borderId="2" xfId="0" applyNumberFormat="1" applyFont="1" applyBorder="1" applyAlignment="1">
      <alignment horizontal="center" vertical="center" wrapText="1"/>
    </xf>
    <xf numFmtId="0" fontId="17" fillId="0" borderId="3" xfId="0" applyNumberFormat="1" applyFont="1" applyBorder="1" applyAlignment="1">
      <alignment horizontal="center" vertical="center" wrapText="1"/>
    </xf>
    <xf numFmtId="0" fontId="17" fillId="0" borderId="4" xfId="0" applyNumberFormat="1" applyFont="1" applyBorder="1" applyAlignment="1">
      <alignment horizontal="center" vertical="center" wrapText="1"/>
    </xf>
    <xf numFmtId="0" fontId="17" fillId="0" borderId="9" xfId="0" applyNumberFormat="1" applyFont="1" applyBorder="1" applyAlignment="1">
      <alignment horizontal="center" vertical="top" wrapText="1"/>
    </xf>
    <xf numFmtId="0" fontId="5" fillId="0" borderId="9" xfId="0" applyNumberFormat="1" applyFont="1" applyBorder="1" applyAlignment="1">
      <alignment horizontal="center" vertical="top" wrapText="1"/>
    </xf>
    <xf numFmtId="0" fontId="5" fillId="0" borderId="14" xfId="0" applyNumberFormat="1" applyFont="1" applyBorder="1" applyAlignment="1">
      <alignment horizontal="center" vertical="top" wrapText="1"/>
    </xf>
    <xf numFmtId="0" fontId="5" fillId="0" borderId="7" xfId="0" applyNumberFormat="1" applyFont="1" applyBorder="1" applyAlignment="1">
      <alignment horizontal="center" vertical="top" wrapText="1"/>
    </xf>
    <xf numFmtId="0" fontId="8" fillId="0" borderId="9" xfId="0" applyNumberFormat="1" applyFont="1" applyBorder="1" applyAlignment="1">
      <alignment horizontal="center" vertical="top" wrapText="1"/>
    </xf>
    <xf numFmtId="0" fontId="8" fillId="0" borderId="14" xfId="0" applyNumberFormat="1" applyFont="1" applyBorder="1" applyAlignment="1">
      <alignment horizontal="center" vertical="top" wrapText="1"/>
    </xf>
    <xf numFmtId="0" fontId="7" fillId="0" borderId="9" xfId="0" applyNumberFormat="1" applyFont="1" applyBorder="1" applyAlignment="1">
      <alignment horizontal="center" vertical="top" wrapText="1"/>
    </xf>
    <xf numFmtId="0" fontId="7" fillId="0" borderId="14" xfId="0" applyNumberFormat="1" applyFont="1" applyBorder="1" applyAlignment="1">
      <alignment horizontal="center" vertical="top" wrapText="1"/>
    </xf>
    <xf numFmtId="0" fontId="7" fillId="0" borderId="7" xfId="0" applyNumberFormat="1" applyFont="1" applyBorder="1" applyAlignment="1">
      <alignment horizontal="center" vertical="top" wrapText="1"/>
    </xf>
    <xf numFmtId="49" fontId="2" fillId="0" borderId="9" xfId="0" applyNumberFormat="1" applyFont="1" applyBorder="1" applyAlignment="1">
      <alignment horizontal="center" vertical="center" wrapText="1"/>
    </xf>
    <xf numFmtId="49" fontId="17" fillId="0" borderId="14" xfId="0" applyNumberFormat="1" applyFont="1" applyBorder="1" applyAlignment="1">
      <alignment horizontal="center" vertical="center" wrapText="1"/>
    </xf>
    <xf numFmtId="49" fontId="17" fillId="0" borderId="7" xfId="0" applyNumberFormat="1" applyFont="1" applyBorder="1" applyAlignment="1">
      <alignment horizontal="center" vertical="center" wrapText="1"/>
    </xf>
    <xf numFmtId="0" fontId="20" fillId="0" borderId="9" xfId="0" applyNumberFormat="1" applyFont="1" applyFill="1" applyBorder="1" applyAlignment="1">
      <alignment horizontal="center" vertical="top" wrapText="1"/>
    </xf>
    <xf numFmtId="0" fontId="20" fillId="0" borderId="7" xfId="0" applyNumberFormat="1" applyFont="1" applyFill="1" applyBorder="1" applyAlignment="1">
      <alignment horizontal="center" vertical="top" wrapText="1"/>
    </xf>
    <xf numFmtId="0" fontId="5" fillId="0" borderId="9" xfId="0" applyNumberFormat="1" applyFont="1" applyFill="1" applyBorder="1" applyAlignment="1">
      <alignment horizontal="center" vertical="top" wrapText="1"/>
    </xf>
    <xf numFmtId="0" fontId="5" fillId="0" borderId="7" xfId="0" applyNumberFormat="1" applyFont="1" applyFill="1" applyBorder="1" applyAlignment="1">
      <alignment horizontal="center" vertical="top" wrapText="1"/>
    </xf>
    <xf numFmtId="0" fontId="24" fillId="0" borderId="9" xfId="0" applyNumberFormat="1" applyFont="1" applyBorder="1" applyAlignment="1">
      <alignment horizontal="center" vertical="top" wrapText="1"/>
    </xf>
    <xf numFmtId="0" fontId="24" fillId="0" borderId="7" xfId="0" applyNumberFormat="1" applyFont="1" applyBorder="1" applyAlignment="1">
      <alignment horizontal="center" vertical="top" wrapText="1"/>
    </xf>
    <xf numFmtId="0" fontId="25" fillId="0" borderId="9" xfId="0" applyNumberFormat="1" applyFont="1" applyBorder="1" applyAlignment="1">
      <alignment horizontal="center" vertical="top" wrapText="1"/>
    </xf>
    <xf numFmtId="0" fontId="25" fillId="0" borderId="7" xfId="0" applyNumberFormat="1" applyFont="1" applyBorder="1" applyAlignment="1">
      <alignment horizontal="center" vertical="top" wrapText="1"/>
    </xf>
    <xf numFmtId="0" fontId="17" fillId="0" borderId="9" xfId="0" applyNumberFormat="1" applyFont="1" applyBorder="1" applyAlignment="1">
      <alignment horizontal="center" vertical="center" wrapText="1"/>
    </xf>
    <xf numFmtId="0" fontId="17" fillId="0" borderId="7" xfId="0" applyNumberFormat="1" applyFont="1" applyBorder="1" applyAlignment="1">
      <alignment horizontal="center" vertical="center" wrapText="1"/>
    </xf>
    <xf numFmtId="0" fontId="17" fillId="0" borderId="14" xfId="0" applyNumberFormat="1" applyFont="1" applyBorder="1" applyAlignment="1">
      <alignment horizontal="center" vertical="center" wrapText="1"/>
    </xf>
    <xf numFmtId="0" fontId="16" fillId="0" borderId="0" xfId="0" applyNumberFormat="1" applyFont="1" applyAlignment="1">
      <alignment horizontal="center" vertical="top" wrapText="1"/>
    </xf>
    <xf numFmtId="0" fontId="17" fillId="0" borderId="0" xfId="0" applyNumberFormat="1" applyFont="1" applyAlignment="1">
      <alignment horizontal="center" vertical="top" wrapText="1"/>
    </xf>
    <xf numFmtId="0" fontId="17" fillId="0" borderId="2" xfId="0" applyNumberFormat="1" applyFont="1" applyBorder="1" applyAlignment="1">
      <alignment horizontal="center" vertical="center"/>
    </xf>
    <xf numFmtId="0" fontId="17" fillId="0" borderId="4" xfId="0" applyNumberFormat="1" applyFont="1" applyBorder="1" applyAlignment="1">
      <alignment horizontal="center" vertical="center"/>
    </xf>
    <xf numFmtId="0" fontId="14" fillId="0" borderId="20" xfId="0" applyNumberFormat="1" applyFont="1" applyBorder="1" applyAlignment="1">
      <alignment horizontal="center" vertical="center" wrapText="1"/>
    </xf>
    <xf numFmtId="0" fontId="14" fillId="0" borderId="21" xfId="0" applyNumberFormat="1" applyFont="1" applyBorder="1" applyAlignment="1">
      <alignment horizontal="center" vertical="center" wrapText="1"/>
    </xf>
    <xf numFmtId="0" fontId="14" fillId="0" borderId="22" xfId="0" applyNumberFormat="1" applyFont="1" applyBorder="1" applyAlignment="1">
      <alignment horizontal="center" vertical="center" wrapText="1"/>
    </xf>
    <xf numFmtId="0" fontId="14" fillId="0" borderId="9" xfId="0" applyNumberFormat="1" applyFont="1" applyBorder="1" applyAlignment="1">
      <alignment horizontal="center" vertical="center" wrapText="1"/>
    </xf>
    <xf numFmtId="0" fontId="14" fillId="0" borderId="14" xfId="0" applyNumberFormat="1" applyFont="1" applyBorder="1" applyAlignment="1">
      <alignment horizontal="center" vertical="center" wrapText="1"/>
    </xf>
    <xf numFmtId="0" fontId="24" fillId="0" borderId="9" xfId="0" applyNumberFormat="1" applyFont="1" applyBorder="1" applyAlignment="1">
      <alignment horizontal="center" wrapText="1"/>
    </xf>
    <xf numFmtId="0" fontId="24" fillId="0" borderId="14" xfId="0" applyNumberFormat="1" applyFont="1" applyBorder="1" applyAlignment="1">
      <alignment horizontal="center" wrapText="1"/>
    </xf>
    <xf numFmtId="0" fontId="24" fillId="0" borderId="7" xfId="0" applyNumberFormat="1" applyFont="1" applyBorder="1" applyAlignment="1">
      <alignment horizontal="center" wrapText="1"/>
    </xf>
    <xf numFmtId="0" fontId="17" fillId="0" borderId="20" xfId="0" applyNumberFormat="1" applyFont="1" applyBorder="1" applyAlignment="1">
      <alignment horizontal="center" vertical="center" wrapText="1"/>
    </xf>
    <xf numFmtId="0" fontId="17" fillId="0" borderId="21" xfId="0" applyNumberFormat="1" applyFont="1" applyBorder="1" applyAlignment="1">
      <alignment horizontal="center" vertical="center" wrapText="1"/>
    </xf>
    <xf numFmtId="0" fontId="24" fillId="0" borderId="20" xfId="0" applyNumberFormat="1" applyFont="1" applyBorder="1" applyAlignment="1">
      <alignment horizontal="center" wrapText="1"/>
    </xf>
    <xf numFmtId="0" fontId="24" fillId="0" borderId="21" xfId="0" applyNumberFormat="1" applyFont="1" applyBorder="1" applyAlignment="1">
      <alignment horizontal="center" wrapText="1"/>
    </xf>
    <xf numFmtId="0" fontId="30" fillId="0" borderId="20" xfId="0" applyNumberFormat="1" applyFont="1" applyBorder="1" applyAlignment="1">
      <alignment horizontal="center" vertical="center" wrapText="1"/>
    </xf>
    <xf numFmtId="0" fontId="17" fillId="0" borderId="22" xfId="0" applyNumberFormat="1" applyFont="1" applyBorder="1" applyAlignment="1">
      <alignment horizontal="center" vertical="center" wrapText="1"/>
    </xf>
    <xf numFmtId="0" fontId="14" fillId="0" borderId="23" xfId="0" applyNumberFormat="1" applyFont="1" applyBorder="1" applyAlignment="1">
      <alignment horizontal="center" vertical="center" wrapText="1"/>
    </xf>
    <xf numFmtId="0" fontId="14" fillId="0" borderId="24" xfId="0" applyNumberFormat="1" applyFont="1" applyBorder="1" applyAlignment="1">
      <alignment horizontal="center" vertical="center" wrapText="1"/>
    </xf>
    <xf numFmtId="0" fontId="14" fillId="0" borderId="25" xfId="0" applyNumberFormat="1" applyFont="1" applyBorder="1" applyAlignment="1">
      <alignment horizontal="center" vertical="center" wrapText="1"/>
    </xf>
    <xf numFmtId="0" fontId="24" fillId="0" borderId="22" xfId="0" applyNumberFormat="1" applyFont="1" applyBorder="1" applyAlignment="1">
      <alignment horizontal="center" wrapText="1"/>
    </xf>
    <xf numFmtId="0" fontId="3" fillId="0" borderId="9" xfId="0" applyNumberFormat="1" applyFont="1" applyBorder="1" applyAlignment="1">
      <alignment horizontal="center" vertical="center" wrapText="1"/>
    </xf>
    <xf numFmtId="0" fontId="14" fillId="0" borderId="2" xfId="0" applyNumberFormat="1" applyFont="1" applyBorder="1" applyAlignment="1">
      <alignment horizontal="center" vertical="center" wrapText="1"/>
    </xf>
    <xf numFmtId="0" fontId="14" fillId="0" borderId="7" xfId="0" applyNumberFormat="1" applyFont="1" applyBorder="1" applyAlignment="1">
      <alignment horizontal="center" vertical="center" wrapText="1"/>
    </xf>
    <xf numFmtId="0" fontId="17" fillId="0" borderId="18" xfId="0" applyNumberFormat="1" applyFont="1" applyBorder="1" applyAlignment="1">
      <alignment horizontal="center" vertical="center"/>
    </xf>
    <xf numFmtId="0" fontId="17" fillId="0" borderId="19" xfId="0" applyNumberFormat="1" applyFont="1" applyBorder="1" applyAlignment="1">
      <alignment horizontal="center" vertical="center"/>
    </xf>
    <xf numFmtId="0" fontId="17" fillId="0" borderId="13" xfId="0" applyNumberFormat="1" applyFont="1" applyBorder="1" applyAlignment="1">
      <alignment horizontal="center" vertical="center"/>
    </xf>
    <xf numFmtId="0" fontId="10" fillId="0" borderId="9" xfId="0" applyNumberFormat="1" applyFont="1" applyBorder="1" applyAlignment="1">
      <alignment horizontal="center" vertical="center" wrapText="1"/>
    </xf>
    <xf numFmtId="0" fontId="17" fillId="0" borderId="9" xfId="0" applyNumberFormat="1" applyFont="1" applyBorder="1" applyAlignment="1">
      <alignment vertical="top" wrapText="1"/>
    </xf>
    <xf numFmtId="0" fontId="17" fillId="0" borderId="5" xfId="0" applyNumberFormat="1" applyFont="1" applyBorder="1" applyAlignment="1">
      <alignment vertical="top" wrapText="1"/>
    </xf>
    <xf numFmtId="0" fontId="17" fillId="0" borderId="14" xfId="0" applyNumberFormat="1" applyFont="1" applyBorder="1" applyAlignment="1">
      <alignment vertical="top" wrapText="1"/>
    </xf>
    <xf numFmtId="0" fontId="11" fillId="0" borderId="20" xfId="0" applyNumberFormat="1" applyFont="1" applyBorder="1" applyAlignment="1">
      <alignment horizontal="center" vertical="center" wrapText="1"/>
    </xf>
    <xf numFmtId="0" fontId="11" fillId="0" borderId="21" xfId="0" applyNumberFormat="1" applyFont="1" applyBorder="1" applyAlignment="1">
      <alignment horizontal="center" vertical="center" wrapText="1"/>
    </xf>
    <xf numFmtId="0" fontId="11" fillId="0" borderId="22" xfId="0" applyNumberFormat="1" applyFont="1" applyBorder="1" applyAlignment="1">
      <alignment horizontal="center" vertical="center" wrapText="1"/>
    </xf>
    <xf numFmtId="0" fontId="24" fillId="0" borderId="20" xfId="0" applyNumberFormat="1" applyFont="1" applyBorder="1" applyAlignment="1">
      <alignment horizontal="center" vertical="center" wrapText="1"/>
    </xf>
    <xf numFmtId="0" fontId="24" fillId="0" borderId="21" xfId="0" applyNumberFormat="1" applyFont="1" applyBorder="1" applyAlignment="1">
      <alignment horizontal="center" vertical="center" wrapText="1"/>
    </xf>
    <xf numFmtId="0" fontId="24" fillId="0" borderId="22" xfId="0" applyNumberFormat="1" applyFont="1" applyBorder="1" applyAlignment="1">
      <alignment horizontal="center" vertical="center" wrapText="1"/>
    </xf>
    <xf numFmtId="0" fontId="3" fillId="0" borderId="20" xfId="0" applyNumberFormat="1" applyFont="1" applyBorder="1" applyAlignment="1">
      <alignment horizontal="center" vertical="center" wrapText="1"/>
    </xf>
    <xf numFmtId="0" fontId="23" fillId="0" borderId="9" xfId="0" applyNumberFormat="1" applyFont="1" applyBorder="1" applyAlignment="1">
      <alignment horizontal="center" vertical="center" wrapText="1"/>
    </xf>
    <xf numFmtId="0" fontId="23" fillId="0" borderId="14" xfId="0" applyNumberFormat="1" applyFont="1" applyBorder="1" applyAlignment="1">
      <alignment horizontal="center" vertical="center" wrapText="1"/>
    </xf>
    <xf numFmtId="0" fontId="23" fillId="0" borderId="7" xfId="0" applyNumberFormat="1" applyFont="1" applyBorder="1" applyAlignment="1">
      <alignment horizontal="center" vertical="center" wrapText="1"/>
    </xf>
    <xf numFmtId="0" fontId="13" fillId="0" borderId="20" xfId="0" applyNumberFormat="1" applyFont="1" applyBorder="1" applyAlignment="1">
      <alignment horizontal="center" vertical="center" wrapText="1"/>
    </xf>
    <xf numFmtId="49" fontId="1" fillId="0" borderId="20" xfId="0" applyNumberFormat="1" applyFont="1" applyBorder="1" applyAlignment="1">
      <alignment horizontal="center" vertical="justify"/>
    </xf>
    <xf numFmtId="49" fontId="17" fillId="0" borderId="22" xfId="0" applyNumberFormat="1" applyFont="1" applyBorder="1" applyAlignment="1">
      <alignment horizontal="center" vertical="justify"/>
    </xf>
    <xf numFmtId="0" fontId="1" fillId="0" borderId="20" xfId="0" applyNumberFormat="1" applyFont="1" applyBorder="1" applyAlignment="1">
      <alignment horizontal="center" vertical="justify"/>
    </xf>
    <xf numFmtId="0" fontId="17" fillId="0" borderId="22" xfId="0" applyNumberFormat="1" applyFont="1" applyBorder="1" applyAlignment="1">
      <alignment horizontal="center" vertical="justify"/>
    </xf>
    <xf numFmtId="0" fontId="1" fillId="0" borderId="0" xfId="0" applyNumberFormat="1" applyFont="1" applyAlignment="1">
      <alignment horizontal="center" vertical="top" wrapText="1"/>
    </xf>
    <xf numFmtId="0" fontId="1" fillId="0" borderId="2" xfId="0" applyNumberFormat="1" applyFont="1" applyBorder="1" applyAlignment="1">
      <alignment horizontal="center" vertical="center" wrapText="1"/>
    </xf>
    <xf numFmtId="0" fontId="1" fillId="0" borderId="10" xfId="0" applyNumberFormat="1" applyFont="1" applyBorder="1" applyAlignment="1">
      <alignment horizontal="center" vertical="center" wrapText="1"/>
    </xf>
    <xf numFmtId="0" fontId="17" fillId="0" borderId="29" xfId="0" applyNumberFormat="1" applyFont="1" applyBorder="1" applyAlignment="1">
      <alignment horizontal="center" vertical="center" wrapText="1"/>
    </xf>
    <xf numFmtId="0" fontId="1" fillId="0" borderId="32" xfId="0" applyNumberFormat="1" applyFont="1" applyBorder="1" applyAlignment="1">
      <alignment horizontal="center" vertical="center" wrapText="1"/>
    </xf>
    <xf numFmtId="0" fontId="17" fillId="0" borderId="33" xfId="0" applyNumberFormat="1" applyFont="1" applyBorder="1" applyAlignment="1">
      <alignment horizontal="center" vertical="center" wrapText="1"/>
    </xf>
    <xf numFmtId="0" fontId="1" fillId="0" borderId="28" xfId="0" applyNumberFormat="1" applyFont="1" applyBorder="1" applyAlignment="1">
      <alignment horizontal="center" vertical="center" wrapText="1"/>
    </xf>
    <xf numFmtId="0" fontId="17" fillId="0" borderId="28" xfId="0" applyNumberFormat="1" applyFont="1" applyBorder="1" applyAlignment="1">
      <alignment horizontal="center" vertical="center" wrapText="1"/>
    </xf>
    <xf numFmtId="0" fontId="17" fillId="0" borderId="0" xfId="0" applyNumberFormat="1" applyFont="1" applyBorder="1" applyAlignment="1">
      <alignment horizontal="left" vertical="top"/>
    </xf>
    <xf numFmtId="0" fontId="17" fillId="0" borderId="26" xfId="0" applyNumberFormat="1" applyFont="1" applyBorder="1" applyAlignment="1">
      <alignment horizontal="center" vertical="top" wrapText="1"/>
    </xf>
    <xf numFmtId="0" fontId="17" fillId="0" borderId="26" xfId="0" applyNumberFormat="1" applyFont="1" applyBorder="1" applyAlignment="1">
      <alignment horizontal="center" vertical="top"/>
    </xf>
    <xf numFmtId="0" fontId="32" fillId="0" borderId="0" xfId="0" applyNumberFormat="1" applyFont="1" applyBorder="1" applyAlignment="1">
      <alignment horizontal="center" vertical="center" wrapText="1"/>
    </xf>
    <xf numFmtId="0" fontId="32" fillId="0" borderId="0" xfId="0" applyNumberFormat="1" applyFont="1" applyBorder="1" applyAlignment="1">
      <alignment horizontal="center" vertical="center"/>
    </xf>
    <xf numFmtId="0" fontId="32" fillId="0" borderId="0" xfId="0" applyNumberFormat="1" applyFont="1" applyBorder="1" applyAlignment="1">
      <alignment horizontal="center" vertical="top"/>
    </xf>
    <xf numFmtId="0" fontId="32" fillId="0" borderId="0" xfId="0" applyNumberFormat="1" applyFont="1" applyBorder="1" applyAlignment="1">
      <alignment horizontal="center" vertical="top" wrapText="1"/>
    </xf>
    <xf numFmtId="0" fontId="32" fillId="0" borderId="0" xfId="0" applyNumberFormat="1" applyFont="1" applyAlignment="1">
      <alignment horizontal="center" wrapText="1"/>
    </xf>
    <xf numFmtId="0" fontId="32" fillId="0" borderId="0" xfId="0" applyNumberFormat="1" applyFont="1" applyAlignment="1">
      <alignment horizontal="center"/>
    </xf>
    <xf numFmtId="0" fontId="32" fillId="0" borderId="0" xfId="0" applyNumberFormat="1" applyFont="1" applyAlignment="1">
      <alignment horizontal="center" vertical="justify"/>
    </xf>
  </cellXfs>
  <cellStyles count="1">
    <cellStyle name="Обычный"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
        <a:cs typeface=""/>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gradFill>
        <a:gradFill>
          <a:gsLst>
            <a:gs pos="0">
              <a:schemeClr val="phClr">
                <a:tint val="100000"/>
                <a:shade val="100000"/>
                <a:satMod val="130000"/>
              </a:schemeClr>
            </a:gs>
            <a:gs pos="100000">
              <a:schemeClr val="phClr">
                <a:tint val="50000"/>
                <a:shade val="100000"/>
                <a:satMod val="350000"/>
              </a:schemeClr>
            </a:gs>
          </a:gsLst>
        </a:gradFill>
      </a:fillStyleLst>
      <a:lnStyleLst>
        <a:ln w="9525">
          <a:solidFill>
            <a:schemeClr val="phClr">
              <a:shade val="95000"/>
              <a:satMod val="105000"/>
            </a:schemeClr>
          </a:solidFill>
          <a:prstDash val="solid"/>
        </a:ln>
        <a:ln w="25400">
          <a:solidFill>
            <a:schemeClr val="phClr"/>
          </a:solidFill>
          <a:prstDash val="solid"/>
        </a:ln>
        <a:ln w="3810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gradFill>
        <a:gradFill>
          <a:gsLst>
            <a:gs pos="0">
              <a:schemeClr val="phClr">
                <a:tint val="80000"/>
                <a:satMod val="300000"/>
              </a:schemeClr>
            </a:gs>
            <a:gs pos="100000">
              <a:schemeClr val="phClr">
                <a:shade val="30000"/>
                <a:satMod val="200000"/>
              </a:schemeClr>
            </a:gs>
          </a:gsLs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opLeftCell="A7" workbookViewId="0">
      <selection activeCell="A16" sqref="A16:I16"/>
    </sheetView>
  </sheetViews>
  <sheetFormatPr defaultColWidth="9.140625" defaultRowHeight="15.75" x14ac:dyDescent="0.25"/>
  <cols>
    <col min="1" max="1" width="10.5703125" style="1" customWidth="1"/>
    <col min="2" max="3" width="9.140625" style="1" bestFit="1" customWidth="1"/>
    <col min="4" max="4" width="9.85546875" style="1" customWidth="1"/>
    <col min="5" max="5" width="10.7109375" style="1" customWidth="1"/>
    <col min="6" max="6" width="9.85546875" style="1" customWidth="1"/>
    <col min="7" max="8" width="9.140625" style="1" bestFit="1" customWidth="1"/>
    <col min="9" max="9" width="10.5703125" style="1" customWidth="1"/>
    <col min="10" max="10" width="9.140625" style="1" bestFit="1" customWidth="1"/>
    <col min="11" max="16384" width="9.140625" style="1"/>
  </cols>
  <sheetData>
    <row r="1" spans="1:9" x14ac:dyDescent="0.25">
      <c r="A1" s="145" t="s">
        <v>0</v>
      </c>
      <c r="B1" s="145"/>
      <c r="C1" s="145"/>
      <c r="D1" s="145"/>
      <c r="E1" s="145"/>
      <c r="F1" s="145"/>
      <c r="G1" s="145"/>
      <c r="H1" s="145"/>
      <c r="I1" s="145"/>
    </row>
    <row r="14" spans="1:9" x14ac:dyDescent="0.25">
      <c r="A14" s="145" t="s">
        <v>1</v>
      </c>
      <c r="B14" s="145"/>
      <c r="C14" s="145"/>
      <c r="D14" s="145"/>
      <c r="E14" s="145"/>
      <c r="F14" s="145"/>
      <c r="G14" s="145"/>
      <c r="H14" s="145"/>
      <c r="I14" s="145"/>
    </row>
    <row r="15" spans="1:9" ht="6.75" customHeight="1" x14ac:dyDescent="0.25">
      <c r="A15" s="2"/>
      <c r="B15" s="2"/>
      <c r="C15" s="2"/>
      <c r="D15" s="2"/>
      <c r="E15" s="2"/>
      <c r="F15" s="2"/>
      <c r="G15" s="2"/>
      <c r="H15" s="2"/>
      <c r="I15" s="2"/>
    </row>
    <row r="16" spans="1:9" ht="89.25" customHeight="1" x14ac:dyDescent="0.25">
      <c r="A16" s="146" t="s">
        <v>223</v>
      </c>
      <c r="B16" s="146"/>
      <c r="C16" s="146"/>
      <c r="D16" s="146"/>
      <c r="E16" s="146"/>
      <c r="F16" s="146"/>
      <c r="G16" s="146"/>
      <c r="H16" s="146"/>
      <c r="I16" s="146"/>
    </row>
    <row r="17" spans="1:9" ht="15" customHeight="1" x14ac:dyDescent="0.25">
      <c r="A17" s="2"/>
      <c r="B17" s="2"/>
      <c r="C17" s="2"/>
      <c r="D17" s="2"/>
      <c r="E17" s="2"/>
      <c r="F17" s="2"/>
      <c r="G17" s="2"/>
      <c r="H17" s="2"/>
      <c r="I17" s="2"/>
    </row>
    <row r="18" spans="1:9" ht="45.75" customHeight="1" x14ac:dyDescent="0.35">
      <c r="A18" s="3"/>
      <c r="B18" s="3"/>
      <c r="D18" s="4" t="s">
        <v>2</v>
      </c>
      <c r="E18" s="4">
        <v>2024</v>
      </c>
      <c r="F18" s="4" t="s">
        <v>3</v>
      </c>
    </row>
    <row r="20" spans="1:9" ht="15" customHeight="1" x14ac:dyDescent="0.25"/>
    <row r="21" spans="1:9" ht="15" customHeight="1" x14ac:dyDescent="0.25"/>
    <row r="22" spans="1:9" ht="15" customHeight="1" x14ac:dyDescent="0.25"/>
    <row r="23" spans="1:9" ht="15" customHeight="1" x14ac:dyDescent="0.25"/>
    <row r="24" spans="1:9" ht="15" customHeight="1" x14ac:dyDescent="0.25"/>
    <row r="25" spans="1:9" ht="15.75" customHeight="1" x14ac:dyDescent="0.25"/>
    <row r="26" spans="1:9" ht="57.75" customHeight="1" x14ac:dyDescent="0.25">
      <c r="D26" s="147" t="s">
        <v>4</v>
      </c>
      <c r="E26" s="147"/>
      <c r="F26" s="147"/>
      <c r="G26" s="148" t="s">
        <v>165</v>
      </c>
      <c r="H26" s="148"/>
      <c r="I26" s="148"/>
    </row>
    <row r="27" spans="1:9" ht="51.75" customHeight="1" x14ac:dyDescent="0.25">
      <c r="D27" s="147" t="s">
        <v>5</v>
      </c>
      <c r="E27" s="147"/>
      <c r="F27" s="147"/>
      <c r="G27" s="148" t="s">
        <v>198</v>
      </c>
      <c r="H27" s="148"/>
      <c r="I27" s="148"/>
    </row>
    <row r="28" spans="1:9" ht="49.5" customHeight="1" x14ac:dyDescent="0.25">
      <c r="D28" s="147" t="s">
        <v>6</v>
      </c>
      <c r="E28" s="147"/>
      <c r="F28" s="147"/>
      <c r="G28" s="149" t="s">
        <v>222</v>
      </c>
      <c r="H28" s="149"/>
      <c r="I28" s="149"/>
    </row>
    <row r="29" spans="1:9" x14ac:dyDescent="0.25">
      <c r="D29" s="147"/>
      <c r="E29" s="147"/>
      <c r="F29" s="147"/>
      <c r="G29" s="149"/>
      <c r="H29" s="149"/>
      <c r="I29" s="149"/>
    </row>
    <row r="30" spans="1:9" x14ac:dyDescent="0.25">
      <c r="D30" s="147"/>
      <c r="E30" s="147"/>
      <c r="F30" s="147"/>
      <c r="G30" s="149"/>
      <c r="H30" s="149"/>
      <c r="I30" s="149"/>
    </row>
    <row r="33" spans="1:9" x14ac:dyDescent="0.25">
      <c r="A33" s="145" t="s">
        <v>229</v>
      </c>
      <c r="B33" s="145"/>
      <c r="C33" s="145"/>
      <c r="D33" s="145"/>
      <c r="E33" s="145"/>
      <c r="F33" s="145"/>
      <c r="G33" s="145"/>
      <c r="H33" s="145"/>
      <c r="I33" s="145"/>
    </row>
  </sheetData>
  <mergeCells count="11">
    <mergeCell ref="A33:I33"/>
    <mergeCell ref="D27:F27"/>
    <mergeCell ref="G27:I27"/>
    <mergeCell ref="G28:I28"/>
    <mergeCell ref="G29:I30"/>
    <mergeCell ref="D28:F30"/>
    <mergeCell ref="A1:I1"/>
    <mergeCell ref="A14:I14"/>
    <mergeCell ref="A16:I16"/>
    <mergeCell ref="D26:F26"/>
    <mergeCell ref="G26:I26"/>
  </mergeCells>
  <pageMargins left="0.70000004768371604" right="0.70000004768371604" top="0.75" bottom="0.75" header="0.30000001192092901" footer="0.3000000119209290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topLeftCell="A41" workbookViewId="0">
      <selection activeCell="B37" sqref="B37"/>
    </sheetView>
  </sheetViews>
  <sheetFormatPr defaultColWidth="9.140625" defaultRowHeight="15" x14ac:dyDescent="0.25"/>
  <cols>
    <col min="1" max="1" width="5.42578125" customWidth="1"/>
    <col min="2" max="2" width="42.42578125" customWidth="1"/>
    <col min="3" max="3" width="14.140625" customWidth="1"/>
    <col min="4" max="4" width="18.28515625" customWidth="1"/>
    <col min="5" max="5" width="12.140625" customWidth="1"/>
    <col min="6" max="6" width="12.42578125" customWidth="1"/>
    <col min="7" max="7" width="46.85546875" customWidth="1"/>
  </cols>
  <sheetData>
    <row r="1" spans="1:8" ht="24" customHeight="1" x14ac:dyDescent="0.25">
      <c r="A1" s="157" t="s">
        <v>7</v>
      </c>
      <c r="B1" s="157"/>
      <c r="C1" s="157"/>
      <c r="D1" s="157"/>
      <c r="E1" s="157"/>
      <c r="F1" s="157"/>
      <c r="G1" s="157"/>
    </row>
    <row r="2" spans="1:8" x14ac:dyDescent="0.25">
      <c r="G2" s="5" t="s">
        <v>20</v>
      </c>
    </row>
    <row r="3" spans="1:8" ht="15" customHeight="1" x14ac:dyDescent="0.25">
      <c r="A3" s="158" t="s">
        <v>8</v>
      </c>
      <c r="B3" s="161" t="s">
        <v>62</v>
      </c>
      <c r="C3" s="158" t="s">
        <v>9</v>
      </c>
      <c r="D3" s="158" t="s">
        <v>10</v>
      </c>
      <c r="E3" s="162"/>
      <c r="F3" s="163"/>
      <c r="G3" s="158" t="s">
        <v>11</v>
      </c>
    </row>
    <row r="4" spans="1:8" ht="44.25" customHeight="1" x14ac:dyDescent="0.25">
      <c r="A4" s="159"/>
      <c r="B4" s="159"/>
      <c r="C4" s="159"/>
      <c r="D4" s="161" t="s">
        <v>60</v>
      </c>
      <c r="E4" s="158" t="s">
        <v>12</v>
      </c>
      <c r="F4" s="163"/>
      <c r="G4" s="159"/>
    </row>
    <row r="5" spans="1:8" ht="18" customHeight="1" x14ac:dyDescent="0.25">
      <c r="A5" s="160"/>
      <c r="B5" s="160"/>
      <c r="C5" s="160"/>
      <c r="D5" s="160"/>
      <c r="E5" s="6" t="s">
        <v>13</v>
      </c>
      <c r="F5" s="6" t="s">
        <v>14</v>
      </c>
      <c r="G5" s="160"/>
    </row>
    <row r="6" spans="1:8" x14ac:dyDescent="0.25">
      <c r="A6" s="6">
        <v>1</v>
      </c>
      <c r="B6" s="6">
        <v>2</v>
      </c>
      <c r="C6" s="6">
        <v>3</v>
      </c>
      <c r="D6" s="6">
        <v>4</v>
      </c>
      <c r="E6" s="6">
        <v>5</v>
      </c>
      <c r="F6" s="6">
        <v>6</v>
      </c>
      <c r="G6" s="6">
        <v>7</v>
      </c>
    </row>
    <row r="7" spans="1:8" hidden="1" x14ac:dyDescent="0.25">
      <c r="A7" s="7"/>
      <c r="B7" s="150" t="s">
        <v>15</v>
      </c>
      <c r="C7" s="151"/>
      <c r="D7" s="151"/>
      <c r="E7" s="151"/>
      <c r="F7" s="152"/>
      <c r="G7" s="7"/>
    </row>
    <row r="8" spans="1:8" ht="20.25" customHeight="1" x14ac:dyDescent="0.25">
      <c r="A8" s="156" t="s">
        <v>223</v>
      </c>
      <c r="B8" s="151"/>
      <c r="C8" s="151"/>
      <c r="D8" s="151"/>
      <c r="E8" s="151"/>
      <c r="F8" s="151"/>
      <c r="G8" s="152"/>
    </row>
    <row r="9" spans="1:8" ht="123" customHeight="1" x14ac:dyDescent="0.25">
      <c r="A9" s="23">
        <v>1</v>
      </c>
      <c r="B9" s="18" t="s">
        <v>167</v>
      </c>
      <c r="C9" s="24" t="s">
        <v>166</v>
      </c>
      <c r="D9" s="16">
        <v>100</v>
      </c>
      <c r="E9" s="25">
        <v>100</v>
      </c>
      <c r="F9" s="16">
        <v>100</v>
      </c>
      <c r="G9" s="26"/>
      <c r="H9" s="10"/>
    </row>
    <row r="10" spans="1:8" ht="90.75" customHeight="1" x14ac:dyDescent="0.25">
      <c r="A10" s="16">
        <v>2</v>
      </c>
      <c r="B10" s="18" t="s">
        <v>197</v>
      </c>
      <c r="C10" s="24" t="s">
        <v>166</v>
      </c>
      <c r="D10" s="16">
        <v>100</v>
      </c>
      <c r="E10" s="25">
        <v>100</v>
      </c>
      <c r="F10" s="16">
        <v>100</v>
      </c>
      <c r="G10" s="26"/>
    </row>
    <row r="11" spans="1:8" ht="73.5" customHeight="1" x14ac:dyDescent="0.25">
      <c r="A11" s="16">
        <v>3</v>
      </c>
      <c r="B11" s="27" t="s">
        <v>168</v>
      </c>
      <c r="C11" s="28" t="s">
        <v>166</v>
      </c>
      <c r="D11" s="16">
        <v>63.8</v>
      </c>
      <c r="E11" s="107">
        <v>60</v>
      </c>
      <c r="F11" s="32">
        <v>60</v>
      </c>
      <c r="G11" s="26"/>
    </row>
    <row r="12" spans="1:8" ht="88.5" customHeight="1" x14ac:dyDescent="0.25">
      <c r="A12" s="16">
        <v>4</v>
      </c>
      <c r="B12" s="16" t="s">
        <v>169</v>
      </c>
      <c r="C12" s="24" t="s">
        <v>166</v>
      </c>
      <c r="D12" s="16">
        <v>100</v>
      </c>
      <c r="E12" s="25">
        <v>100</v>
      </c>
      <c r="F12" s="16">
        <v>100</v>
      </c>
      <c r="G12" s="26"/>
    </row>
    <row r="13" spans="1:8" ht="187.5" customHeight="1" x14ac:dyDescent="0.25">
      <c r="A13" s="16">
        <v>5</v>
      </c>
      <c r="B13" s="29" t="s">
        <v>170</v>
      </c>
      <c r="C13" s="16" t="s">
        <v>195</v>
      </c>
      <c r="D13" s="16">
        <v>600</v>
      </c>
      <c r="E13" s="107">
        <v>600</v>
      </c>
      <c r="F13" s="32">
        <v>600</v>
      </c>
      <c r="G13" s="26"/>
    </row>
    <row r="14" spans="1:8" ht="114" customHeight="1" x14ac:dyDescent="0.25">
      <c r="A14" s="16">
        <v>6</v>
      </c>
      <c r="B14" s="29" t="s">
        <v>171</v>
      </c>
      <c r="C14" s="31" t="s">
        <v>195</v>
      </c>
      <c r="D14" s="16">
        <v>120</v>
      </c>
      <c r="E14" s="107">
        <v>120</v>
      </c>
      <c r="F14" s="32">
        <v>120</v>
      </c>
      <c r="G14" s="26"/>
    </row>
    <row r="15" spans="1:8" ht="80.25" customHeight="1" x14ac:dyDescent="0.25">
      <c r="A15" s="17">
        <v>7</v>
      </c>
      <c r="B15" s="29" t="s">
        <v>172</v>
      </c>
      <c r="C15" s="31" t="s">
        <v>166</v>
      </c>
      <c r="D15" s="16">
        <v>100</v>
      </c>
      <c r="E15" s="25">
        <v>100</v>
      </c>
      <c r="F15" s="16">
        <v>100</v>
      </c>
      <c r="G15" s="26"/>
    </row>
    <row r="16" spans="1:8" ht="70.5" customHeight="1" x14ac:dyDescent="0.25">
      <c r="A16" s="17">
        <v>8</v>
      </c>
      <c r="B16" s="29" t="s">
        <v>173</v>
      </c>
      <c r="C16" s="72" t="s">
        <v>195</v>
      </c>
      <c r="D16" s="16">
        <v>60</v>
      </c>
      <c r="E16" s="25">
        <v>210</v>
      </c>
      <c r="F16" s="16">
        <v>210</v>
      </c>
      <c r="G16" s="26"/>
    </row>
    <row r="17" spans="1:7" ht="72.75" customHeight="1" x14ac:dyDescent="0.25">
      <c r="A17" s="17">
        <v>9</v>
      </c>
      <c r="B17" s="29" t="s">
        <v>174</v>
      </c>
      <c r="C17" s="71" t="s">
        <v>196</v>
      </c>
      <c r="D17" s="16">
        <v>4</v>
      </c>
      <c r="E17" s="25">
        <v>7</v>
      </c>
      <c r="F17" s="16">
        <v>7</v>
      </c>
      <c r="G17" s="26"/>
    </row>
    <row r="18" spans="1:7" ht="54" customHeight="1" x14ac:dyDescent="0.25">
      <c r="A18" s="17">
        <v>10</v>
      </c>
      <c r="B18" s="29" t="s">
        <v>175</v>
      </c>
      <c r="C18" s="71" t="s">
        <v>166</v>
      </c>
      <c r="D18" s="16">
        <v>20</v>
      </c>
      <c r="E18" s="25">
        <v>30</v>
      </c>
      <c r="F18" s="16">
        <v>30</v>
      </c>
      <c r="G18" s="26"/>
    </row>
    <row r="19" spans="1:7" ht="111" customHeight="1" x14ac:dyDescent="0.25">
      <c r="A19" s="17">
        <v>11</v>
      </c>
      <c r="B19" s="29" t="s">
        <v>176</v>
      </c>
      <c r="C19" s="31" t="s">
        <v>166</v>
      </c>
      <c r="D19" s="16">
        <v>20</v>
      </c>
      <c r="E19" s="25">
        <v>30</v>
      </c>
      <c r="F19" s="16">
        <v>30</v>
      </c>
      <c r="G19" s="26"/>
    </row>
    <row r="20" spans="1:7" ht="96.75" customHeight="1" x14ac:dyDescent="0.25">
      <c r="A20" s="17">
        <v>12</v>
      </c>
      <c r="B20" s="29" t="s">
        <v>177</v>
      </c>
      <c r="C20" s="31" t="s">
        <v>166</v>
      </c>
      <c r="D20" s="16">
        <v>20</v>
      </c>
      <c r="E20" s="25">
        <v>20</v>
      </c>
      <c r="F20" s="16">
        <v>20</v>
      </c>
      <c r="G20" s="26"/>
    </row>
    <row r="21" spans="1:7" ht="68.25" customHeight="1" x14ac:dyDescent="0.25">
      <c r="A21" s="17">
        <v>13</v>
      </c>
      <c r="B21" s="29" t="s">
        <v>178</v>
      </c>
      <c r="C21" s="31" t="s">
        <v>166</v>
      </c>
      <c r="D21" s="16">
        <v>20</v>
      </c>
      <c r="E21" s="25">
        <v>20</v>
      </c>
      <c r="F21" s="16">
        <v>20</v>
      </c>
      <c r="G21" s="26"/>
    </row>
    <row r="22" spans="1:7" ht="89.25" customHeight="1" x14ac:dyDescent="0.25">
      <c r="A22" s="17">
        <v>14</v>
      </c>
      <c r="B22" s="29" t="s">
        <v>179</v>
      </c>
      <c r="C22" s="31" t="s">
        <v>166</v>
      </c>
      <c r="D22" s="16">
        <v>13.2</v>
      </c>
      <c r="E22" s="107">
        <v>13.73</v>
      </c>
      <c r="F22" s="32">
        <v>13.73</v>
      </c>
      <c r="G22" s="26"/>
    </row>
    <row r="23" spans="1:7" ht="89.25" customHeight="1" x14ac:dyDescent="0.25">
      <c r="A23" s="17">
        <v>15</v>
      </c>
      <c r="B23" s="29" t="s">
        <v>180</v>
      </c>
      <c r="C23" s="71" t="s">
        <v>166</v>
      </c>
      <c r="D23" s="16">
        <v>31</v>
      </c>
      <c r="E23" s="107">
        <v>37</v>
      </c>
      <c r="F23" s="32">
        <v>37</v>
      </c>
      <c r="G23" s="26"/>
    </row>
    <row r="24" spans="1:7" ht="63" customHeight="1" x14ac:dyDescent="0.25">
      <c r="A24" s="17">
        <v>16</v>
      </c>
      <c r="B24" s="29" t="s">
        <v>181</v>
      </c>
      <c r="C24" s="31" t="s">
        <v>166</v>
      </c>
      <c r="D24" s="16">
        <v>35</v>
      </c>
      <c r="E24" s="107">
        <v>45</v>
      </c>
      <c r="F24" s="32">
        <v>45</v>
      </c>
      <c r="G24" s="26"/>
    </row>
    <row r="25" spans="1:7" ht="76.5" customHeight="1" x14ac:dyDescent="0.25">
      <c r="A25" s="17">
        <v>17</v>
      </c>
      <c r="B25" s="29" t="s">
        <v>182</v>
      </c>
      <c r="C25" s="31" t="s">
        <v>166</v>
      </c>
      <c r="D25" s="16">
        <v>98.93</v>
      </c>
      <c r="E25" s="107">
        <v>78.2</v>
      </c>
      <c r="F25" s="32">
        <v>91</v>
      </c>
      <c r="G25" s="109"/>
    </row>
    <row r="26" spans="1:7" ht="70.5" customHeight="1" x14ac:dyDescent="0.25">
      <c r="A26" s="17">
        <v>18</v>
      </c>
      <c r="B26" s="29" t="s">
        <v>183</v>
      </c>
      <c r="C26" s="31" t="s">
        <v>166</v>
      </c>
      <c r="D26" s="16">
        <v>42.06</v>
      </c>
      <c r="E26" s="107">
        <v>25</v>
      </c>
      <c r="F26" s="108">
        <v>36.93</v>
      </c>
      <c r="G26" s="26"/>
    </row>
    <row r="27" spans="1:7" ht="87.75" customHeight="1" x14ac:dyDescent="0.25">
      <c r="A27" s="17">
        <v>19</v>
      </c>
      <c r="B27" s="29" t="s">
        <v>184</v>
      </c>
      <c r="C27" s="31" t="s">
        <v>166</v>
      </c>
      <c r="D27" s="16">
        <v>39.9</v>
      </c>
      <c r="E27" s="107">
        <v>28</v>
      </c>
      <c r="F27" s="32">
        <v>33.200000000000003</v>
      </c>
      <c r="G27" s="110"/>
    </row>
    <row r="28" spans="1:7" ht="66" customHeight="1" x14ac:dyDescent="0.25">
      <c r="A28" s="17">
        <v>20</v>
      </c>
      <c r="B28" s="73" t="s">
        <v>185</v>
      </c>
      <c r="C28" s="31" t="s">
        <v>166</v>
      </c>
      <c r="D28" s="16">
        <v>20</v>
      </c>
      <c r="E28" s="25">
        <v>30</v>
      </c>
      <c r="F28" s="16">
        <v>30</v>
      </c>
      <c r="G28" s="26"/>
    </row>
    <row r="29" spans="1:7" ht="90.75" customHeight="1" x14ac:dyDescent="0.25">
      <c r="A29" s="17">
        <v>21</v>
      </c>
      <c r="B29" s="29" t="s">
        <v>186</v>
      </c>
      <c r="C29" s="31" t="s">
        <v>166</v>
      </c>
      <c r="D29" s="16">
        <v>10</v>
      </c>
      <c r="E29" s="25">
        <v>30</v>
      </c>
      <c r="F29" s="16">
        <v>30</v>
      </c>
      <c r="G29" s="26"/>
    </row>
    <row r="30" spans="1:7" ht="61.5" customHeight="1" x14ac:dyDescent="0.25">
      <c r="A30" s="17">
        <v>22</v>
      </c>
      <c r="B30" s="29" t="s">
        <v>187</v>
      </c>
      <c r="C30" s="31" t="s">
        <v>166</v>
      </c>
      <c r="D30" s="16">
        <v>35</v>
      </c>
      <c r="E30" s="25">
        <v>45</v>
      </c>
      <c r="F30" s="16">
        <v>45</v>
      </c>
      <c r="G30" s="26"/>
    </row>
    <row r="31" spans="1:7" ht="76.5" customHeight="1" x14ac:dyDescent="0.25">
      <c r="A31" s="17">
        <v>23</v>
      </c>
      <c r="B31" s="29" t="s">
        <v>188</v>
      </c>
      <c r="C31" s="31" t="s">
        <v>166</v>
      </c>
      <c r="D31" s="16">
        <v>77.099999999999994</v>
      </c>
      <c r="E31" s="25">
        <v>78</v>
      </c>
      <c r="F31" s="16">
        <v>78</v>
      </c>
      <c r="G31" s="26"/>
    </row>
    <row r="32" spans="1:7" ht="99" customHeight="1" x14ac:dyDescent="0.25">
      <c r="A32" s="17">
        <v>24</v>
      </c>
      <c r="B32" s="29" t="s">
        <v>189</v>
      </c>
      <c r="C32" s="31" t="s">
        <v>166</v>
      </c>
      <c r="D32" s="16">
        <v>20</v>
      </c>
      <c r="E32" s="25">
        <v>21.7</v>
      </c>
      <c r="F32" s="16">
        <v>30</v>
      </c>
      <c r="G32" s="26"/>
    </row>
    <row r="33" spans="1:7" ht="89.25" customHeight="1" x14ac:dyDescent="0.25">
      <c r="A33" s="17">
        <v>25</v>
      </c>
      <c r="B33" s="29" t="s">
        <v>190</v>
      </c>
      <c r="C33" s="31" t="s">
        <v>166</v>
      </c>
      <c r="D33" s="16">
        <v>30</v>
      </c>
      <c r="E33" s="25">
        <v>30.7</v>
      </c>
      <c r="F33" s="111">
        <v>60</v>
      </c>
      <c r="G33" s="26"/>
    </row>
    <row r="34" spans="1:7" ht="117" customHeight="1" x14ac:dyDescent="0.25">
      <c r="A34" s="17">
        <v>26</v>
      </c>
      <c r="B34" s="29" t="s">
        <v>191</v>
      </c>
      <c r="C34" s="31" t="s">
        <v>166</v>
      </c>
      <c r="D34" s="16">
        <v>100</v>
      </c>
      <c r="E34" s="25">
        <v>100</v>
      </c>
      <c r="F34" s="16">
        <v>100</v>
      </c>
      <c r="G34" s="26"/>
    </row>
    <row r="35" spans="1:7" ht="120" customHeight="1" x14ac:dyDescent="0.25">
      <c r="A35" s="17">
        <v>27</v>
      </c>
      <c r="B35" s="29" t="s">
        <v>192</v>
      </c>
      <c r="C35" s="31" t="s">
        <v>166</v>
      </c>
      <c r="D35" s="16">
        <v>100</v>
      </c>
      <c r="E35" s="25">
        <v>100</v>
      </c>
      <c r="F35" s="16">
        <v>100</v>
      </c>
      <c r="G35" s="26"/>
    </row>
    <row r="36" spans="1:7" ht="74.25" customHeight="1" x14ac:dyDescent="0.25">
      <c r="A36" s="17">
        <v>28</v>
      </c>
      <c r="B36" s="29" t="s">
        <v>193</v>
      </c>
      <c r="C36" s="31" t="s">
        <v>166</v>
      </c>
      <c r="D36" s="16">
        <v>100</v>
      </c>
      <c r="E36" s="25">
        <v>100</v>
      </c>
      <c r="F36" s="16">
        <v>100</v>
      </c>
      <c r="G36" s="26"/>
    </row>
    <row r="37" spans="1:7" ht="48" customHeight="1" x14ac:dyDescent="0.25">
      <c r="A37" s="17">
        <v>29</v>
      </c>
      <c r="B37" s="30" t="s">
        <v>194</v>
      </c>
      <c r="C37" s="31" t="s">
        <v>166</v>
      </c>
      <c r="D37" s="32">
        <v>100</v>
      </c>
      <c r="E37" s="25">
        <v>100</v>
      </c>
      <c r="F37" s="32">
        <v>100</v>
      </c>
      <c r="G37" s="26"/>
    </row>
    <row r="38" spans="1:7" hidden="1" x14ac:dyDescent="0.25">
      <c r="A38" s="7"/>
      <c r="B38" s="153" t="s">
        <v>16</v>
      </c>
      <c r="C38" s="154"/>
      <c r="D38" s="154"/>
      <c r="E38" s="154"/>
      <c r="F38" s="155"/>
      <c r="G38" s="12"/>
    </row>
    <row r="39" spans="1:7" hidden="1" x14ac:dyDescent="0.25">
      <c r="A39" s="8" t="s">
        <v>17</v>
      </c>
      <c r="B39" s="7" t="s">
        <v>18</v>
      </c>
      <c r="C39" s="7"/>
      <c r="D39" s="7"/>
      <c r="E39" s="7"/>
      <c r="F39" s="7"/>
      <c r="G39" s="7"/>
    </row>
    <row r="40" spans="1:7" hidden="1" x14ac:dyDescent="0.25">
      <c r="A40" s="8" t="s">
        <v>17</v>
      </c>
      <c r="B40" s="150" t="s">
        <v>19</v>
      </c>
      <c r="C40" s="152"/>
      <c r="D40" s="7"/>
      <c r="E40" s="7"/>
      <c r="F40" s="7"/>
      <c r="G40" s="7"/>
    </row>
    <row r="42" spans="1:7" x14ac:dyDescent="0.25">
      <c r="B42" t="s">
        <v>61</v>
      </c>
    </row>
  </sheetData>
  <mergeCells count="12">
    <mergeCell ref="B7:F7"/>
    <mergeCell ref="B38:F38"/>
    <mergeCell ref="B40:C40"/>
    <mergeCell ref="A8:G8"/>
    <mergeCell ref="A1:G1"/>
    <mergeCell ref="A3:A5"/>
    <mergeCell ref="B3:B5"/>
    <mergeCell ref="C3:C5"/>
    <mergeCell ref="D3:F3"/>
    <mergeCell ref="G3:G5"/>
    <mergeCell ref="D4:D5"/>
    <mergeCell ref="E4:F4"/>
  </mergeCells>
  <pageMargins left="0.70866137742996205" right="0.70866137742996205" top="0.74803149700164795" bottom="0.74803149700164795" header="0.31496062874794001" footer="0.31496062874794001"/>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topLeftCell="A7" zoomScale="90" zoomScaleNormal="90" workbookViewId="0">
      <selection activeCell="B7" sqref="B7"/>
    </sheetView>
  </sheetViews>
  <sheetFormatPr defaultColWidth="9.140625" defaultRowHeight="15" x14ac:dyDescent="0.25"/>
  <cols>
    <col min="1" max="1" width="5.42578125" customWidth="1"/>
    <col min="2" max="2" width="13" style="13" customWidth="1"/>
    <col min="3" max="3" width="10.5703125" customWidth="1"/>
    <col min="4" max="4" width="6.42578125" customWidth="1"/>
    <col min="5" max="6" width="6.5703125" customWidth="1"/>
    <col min="7" max="7" width="5.7109375" customWidth="1"/>
    <col min="8" max="8" width="45.140625" customWidth="1"/>
    <col min="9" max="9" width="40" customWidth="1"/>
    <col min="10" max="10" width="7.5703125" customWidth="1"/>
    <col min="38" max="38" width="9.140625" customWidth="1"/>
  </cols>
  <sheetData>
    <row r="1" spans="1:10" ht="47.25" customHeight="1" x14ac:dyDescent="0.25">
      <c r="A1" s="187" t="s">
        <v>64</v>
      </c>
      <c r="B1" s="188"/>
      <c r="C1" s="188"/>
      <c r="D1" s="188"/>
      <c r="E1" s="188"/>
      <c r="F1" s="188"/>
      <c r="G1" s="188"/>
      <c r="H1" s="188"/>
      <c r="I1" s="188"/>
      <c r="J1" s="188"/>
    </row>
    <row r="2" spans="1:10" x14ac:dyDescent="0.25">
      <c r="J2" s="5" t="s">
        <v>29</v>
      </c>
    </row>
    <row r="3" spans="1:10" ht="15" customHeight="1" x14ac:dyDescent="0.25">
      <c r="A3" s="158" t="s">
        <v>8</v>
      </c>
      <c r="B3" s="158" t="s">
        <v>21</v>
      </c>
      <c r="C3" s="158" t="s">
        <v>22</v>
      </c>
      <c r="D3" s="158" t="s">
        <v>23</v>
      </c>
      <c r="E3" s="163"/>
      <c r="F3" s="158" t="s">
        <v>24</v>
      </c>
      <c r="G3" s="163"/>
      <c r="H3" s="189" t="s">
        <v>25</v>
      </c>
      <c r="I3" s="190"/>
      <c r="J3" s="161" t="s">
        <v>63</v>
      </c>
    </row>
    <row r="4" spans="1:10" ht="44.25" customHeight="1" x14ac:dyDescent="0.25">
      <c r="A4" s="160"/>
      <c r="B4" s="160"/>
      <c r="C4" s="160"/>
      <c r="D4" s="6" t="s">
        <v>26</v>
      </c>
      <c r="E4" s="6" t="s">
        <v>27</v>
      </c>
      <c r="F4" s="6" t="s">
        <v>26</v>
      </c>
      <c r="G4" s="6" t="s">
        <v>27</v>
      </c>
      <c r="H4" s="46" t="s">
        <v>66</v>
      </c>
      <c r="I4" s="46" t="s">
        <v>67</v>
      </c>
      <c r="J4" s="160"/>
    </row>
    <row r="5" spans="1:10" x14ac:dyDescent="0.25">
      <c r="A5" s="6">
        <v>1</v>
      </c>
      <c r="B5" s="6">
        <v>2</v>
      </c>
      <c r="C5" s="6">
        <v>3</v>
      </c>
      <c r="D5" s="6">
        <v>4</v>
      </c>
      <c r="E5" s="6">
        <v>5</v>
      </c>
      <c r="F5" s="6">
        <v>6</v>
      </c>
      <c r="G5" s="6">
        <v>7</v>
      </c>
      <c r="H5" s="6">
        <v>8</v>
      </c>
      <c r="I5" s="6">
        <v>9</v>
      </c>
      <c r="J5" s="6">
        <v>10</v>
      </c>
    </row>
    <row r="6" spans="1:10" hidden="1" x14ac:dyDescent="0.25">
      <c r="A6" s="7"/>
      <c r="B6" s="150" t="s">
        <v>28</v>
      </c>
      <c r="C6" s="151"/>
      <c r="D6" s="151"/>
      <c r="E6" s="151"/>
      <c r="F6" s="151"/>
      <c r="G6" s="151"/>
      <c r="H6" s="151"/>
      <c r="I6" s="151"/>
      <c r="J6" s="152"/>
    </row>
    <row r="7" spans="1:10" x14ac:dyDescent="0.25">
      <c r="A7" s="33"/>
      <c r="B7" s="34"/>
      <c r="C7" s="35"/>
      <c r="D7" s="8"/>
      <c r="E7" s="8"/>
      <c r="F7" s="8"/>
      <c r="G7" s="8"/>
      <c r="H7" s="8"/>
      <c r="I7" s="8"/>
      <c r="J7" s="8"/>
    </row>
    <row r="8" spans="1:10" ht="409.5" customHeight="1" x14ac:dyDescent="0.25">
      <c r="A8" s="7">
        <v>1</v>
      </c>
      <c r="B8" s="76" t="s">
        <v>199</v>
      </c>
      <c r="C8" s="78" t="s">
        <v>204</v>
      </c>
      <c r="D8" s="127" t="s">
        <v>242</v>
      </c>
      <c r="E8" s="127" t="s">
        <v>243</v>
      </c>
      <c r="F8" s="127" t="s">
        <v>242</v>
      </c>
      <c r="G8" s="127" t="s">
        <v>243</v>
      </c>
      <c r="H8" s="102" t="s">
        <v>201</v>
      </c>
      <c r="I8" s="86" t="s">
        <v>202</v>
      </c>
      <c r="J8" s="6" t="s">
        <v>224</v>
      </c>
    </row>
    <row r="9" spans="1:10" ht="409.5" customHeight="1" x14ac:dyDescent="0.25">
      <c r="A9" s="99"/>
      <c r="B9" s="168" t="s">
        <v>200</v>
      </c>
      <c r="C9" s="170" t="s">
        <v>203</v>
      </c>
      <c r="D9" s="173" t="s">
        <v>242</v>
      </c>
      <c r="E9" s="173" t="s">
        <v>243</v>
      </c>
      <c r="F9" s="173" t="s">
        <v>242</v>
      </c>
      <c r="G9" s="173" t="s">
        <v>243</v>
      </c>
      <c r="H9" s="165" t="s">
        <v>205</v>
      </c>
      <c r="I9" s="165" t="s">
        <v>206</v>
      </c>
      <c r="J9" s="184" t="s">
        <v>224</v>
      </c>
    </row>
    <row r="10" spans="1:10" ht="213" customHeight="1" x14ac:dyDescent="0.25">
      <c r="A10" s="164">
        <v>2</v>
      </c>
      <c r="B10" s="169"/>
      <c r="C10" s="171"/>
      <c r="D10" s="174"/>
      <c r="E10" s="174"/>
      <c r="F10" s="174"/>
      <c r="G10" s="174"/>
      <c r="H10" s="166"/>
      <c r="I10" s="166"/>
      <c r="J10" s="186"/>
    </row>
    <row r="11" spans="1:10" ht="409.5" customHeight="1" x14ac:dyDescent="0.25">
      <c r="A11" s="153"/>
      <c r="B11" s="106"/>
      <c r="C11" s="172"/>
      <c r="D11" s="128"/>
      <c r="E11" s="175"/>
      <c r="F11" s="175"/>
      <c r="G11" s="175"/>
      <c r="H11" s="167"/>
      <c r="I11" s="167"/>
      <c r="J11" s="185"/>
    </row>
    <row r="12" spans="1:10" ht="409.5" customHeight="1" x14ac:dyDescent="0.25">
      <c r="A12" s="164">
        <v>3</v>
      </c>
      <c r="B12" s="180" t="s">
        <v>207</v>
      </c>
      <c r="C12" s="182" t="s">
        <v>208</v>
      </c>
      <c r="D12" s="173" t="s">
        <v>242</v>
      </c>
      <c r="E12" s="173" t="s">
        <v>243</v>
      </c>
      <c r="F12" s="173" t="s">
        <v>242</v>
      </c>
      <c r="G12" s="173" t="s">
        <v>243</v>
      </c>
      <c r="H12" s="176" t="s">
        <v>228</v>
      </c>
      <c r="I12" s="178" t="s">
        <v>209</v>
      </c>
      <c r="J12" s="184" t="s">
        <v>224</v>
      </c>
    </row>
    <row r="13" spans="1:10" ht="135" customHeight="1" x14ac:dyDescent="0.25">
      <c r="A13" s="153"/>
      <c r="B13" s="181"/>
      <c r="C13" s="183"/>
      <c r="D13" s="175"/>
      <c r="E13" s="175"/>
      <c r="F13" s="175"/>
      <c r="G13" s="175"/>
      <c r="H13" s="177"/>
      <c r="I13" s="179"/>
      <c r="J13" s="185"/>
    </row>
    <row r="14" spans="1:10" ht="315.75" customHeight="1" x14ac:dyDescent="0.25">
      <c r="A14" s="7">
        <v>4</v>
      </c>
      <c r="B14" s="79" t="s">
        <v>211</v>
      </c>
      <c r="C14" s="36" t="s">
        <v>212</v>
      </c>
      <c r="D14" s="127" t="s">
        <v>242</v>
      </c>
      <c r="E14" s="127" t="s">
        <v>243</v>
      </c>
      <c r="F14" s="127" t="s">
        <v>242</v>
      </c>
      <c r="G14" s="127" t="s">
        <v>243</v>
      </c>
      <c r="H14" s="105" t="s">
        <v>213</v>
      </c>
      <c r="I14" s="80" t="s">
        <v>214</v>
      </c>
      <c r="J14" s="42" t="s">
        <v>224</v>
      </c>
    </row>
    <row r="15" spans="1:10" ht="15" hidden="1" customHeight="1" x14ac:dyDescent="0.25">
      <c r="A15" s="8">
        <v>4</v>
      </c>
      <c r="B15" s="75" t="s">
        <v>210</v>
      </c>
      <c r="C15" s="8"/>
      <c r="D15" s="126"/>
      <c r="E15" s="126"/>
      <c r="F15" s="126"/>
      <c r="G15" s="126"/>
      <c r="H15" s="98"/>
      <c r="I15" s="74"/>
      <c r="J15" s="8"/>
    </row>
    <row r="16" spans="1:10" ht="330" customHeight="1" x14ac:dyDescent="0.25">
      <c r="A16" s="8">
        <v>5</v>
      </c>
      <c r="B16" s="81" t="s">
        <v>215</v>
      </c>
      <c r="C16" s="83" t="s">
        <v>164</v>
      </c>
      <c r="D16" s="129" t="s">
        <v>242</v>
      </c>
      <c r="E16" s="129" t="s">
        <v>243</v>
      </c>
      <c r="F16" s="129" t="s">
        <v>242</v>
      </c>
      <c r="G16" s="130" t="s">
        <v>243</v>
      </c>
      <c r="H16" s="88" t="s">
        <v>219</v>
      </c>
      <c r="I16" s="82" t="s">
        <v>217</v>
      </c>
      <c r="J16" s="77" t="s">
        <v>224</v>
      </c>
    </row>
    <row r="17" spans="1:10" ht="116.25" customHeight="1" x14ac:dyDescent="0.25">
      <c r="A17" s="103">
        <v>6</v>
      </c>
      <c r="B17" s="87" t="s">
        <v>216</v>
      </c>
      <c r="C17" s="88" t="s">
        <v>160</v>
      </c>
      <c r="D17" s="131" t="s">
        <v>242</v>
      </c>
      <c r="E17" s="131" t="s">
        <v>243</v>
      </c>
      <c r="F17" s="131" t="s">
        <v>242</v>
      </c>
      <c r="G17" s="131" t="s">
        <v>243</v>
      </c>
      <c r="H17" s="104" t="s">
        <v>220</v>
      </c>
      <c r="I17" s="88" t="s">
        <v>218</v>
      </c>
      <c r="J17" s="53" t="s">
        <v>224</v>
      </c>
    </row>
  </sheetData>
  <mergeCells count="29">
    <mergeCell ref="A1:J1"/>
    <mergeCell ref="A3:A4"/>
    <mergeCell ref="B3:B4"/>
    <mergeCell ref="C3:C4"/>
    <mergeCell ref="D3:E3"/>
    <mergeCell ref="F3:G3"/>
    <mergeCell ref="H3:I3"/>
    <mergeCell ref="J3:J4"/>
    <mergeCell ref="F12:F13"/>
    <mergeCell ref="G12:G13"/>
    <mergeCell ref="B6:J6"/>
    <mergeCell ref="J12:J13"/>
    <mergeCell ref="J9:J11"/>
    <mergeCell ref="A12:A13"/>
    <mergeCell ref="H9:H11"/>
    <mergeCell ref="I9:I11"/>
    <mergeCell ref="B9:B10"/>
    <mergeCell ref="C9:C11"/>
    <mergeCell ref="D9:D10"/>
    <mergeCell ref="E9:E11"/>
    <mergeCell ref="F9:F11"/>
    <mergeCell ref="G9:G11"/>
    <mergeCell ref="A10:A11"/>
    <mergeCell ref="H12:H13"/>
    <mergeCell ref="I12:I13"/>
    <mergeCell ref="B12:B13"/>
    <mergeCell ref="C12:C13"/>
    <mergeCell ref="D12:D13"/>
    <mergeCell ref="E12:E13"/>
  </mergeCells>
  <pageMargins left="0.70866137742996205" right="0.70866137742996205" top="0.74803149700164795" bottom="0.74803149700164795" header="0.31496062874794001" footer="0.31496062874794001"/>
  <pageSetup paperSize="9" scale="59"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8"/>
  <sheetViews>
    <sheetView workbookViewId="0">
      <pane ySplit="5" topLeftCell="A117" activePane="bottomLeft" state="frozenSplit"/>
      <selection pane="bottomLeft" sqref="A1:G1"/>
    </sheetView>
  </sheetViews>
  <sheetFormatPr defaultColWidth="9.140625" defaultRowHeight="15" x14ac:dyDescent="0.25"/>
  <cols>
    <col min="1" max="1" width="25.85546875" customWidth="1"/>
    <col min="2" max="2" width="38.5703125" customWidth="1"/>
    <col min="3" max="3" width="31.85546875" customWidth="1"/>
    <col min="4" max="4" width="21.42578125" customWidth="1"/>
    <col min="5" max="5" width="19.7109375" customWidth="1"/>
    <col min="6" max="6" width="17.7109375" customWidth="1"/>
    <col min="7" max="7" width="12.5703125" customWidth="1"/>
  </cols>
  <sheetData>
    <row r="1" spans="1:7" ht="31.5" customHeight="1" x14ac:dyDescent="0.25">
      <c r="A1" s="188" t="s">
        <v>68</v>
      </c>
      <c r="B1" s="188"/>
      <c r="C1" s="188"/>
      <c r="D1" s="188"/>
      <c r="E1" s="188"/>
      <c r="F1" s="188"/>
      <c r="G1" s="188"/>
    </row>
    <row r="2" spans="1:7" x14ac:dyDescent="0.25">
      <c r="G2" s="5" t="s">
        <v>49</v>
      </c>
    </row>
    <row r="3" spans="1:7" ht="15" customHeight="1" x14ac:dyDescent="0.25">
      <c r="A3" s="158" t="s">
        <v>30</v>
      </c>
      <c r="B3" s="158" t="s">
        <v>31</v>
      </c>
      <c r="C3" s="161" t="s">
        <v>65</v>
      </c>
      <c r="D3" s="210" t="s">
        <v>84</v>
      </c>
      <c r="E3" s="158" t="s">
        <v>32</v>
      </c>
      <c r="F3" s="162"/>
      <c r="G3" s="163"/>
    </row>
    <row r="4" spans="1:7" ht="73.5" customHeight="1" x14ac:dyDescent="0.25">
      <c r="A4" s="160"/>
      <c r="B4" s="160"/>
      <c r="C4" s="160"/>
      <c r="D4" s="160"/>
      <c r="E4" s="6" t="s">
        <v>33</v>
      </c>
      <c r="F4" s="6" t="s">
        <v>55</v>
      </c>
      <c r="G4" s="6" t="s">
        <v>34</v>
      </c>
    </row>
    <row r="5" spans="1:7" x14ac:dyDescent="0.25">
      <c r="A5" s="6">
        <v>1</v>
      </c>
      <c r="B5" s="6">
        <v>2</v>
      </c>
      <c r="C5" s="43">
        <v>3</v>
      </c>
      <c r="D5" s="6"/>
      <c r="E5" s="6">
        <v>4</v>
      </c>
      <c r="F5" s="19">
        <v>5</v>
      </c>
      <c r="G5" s="6">
        <v>6</v>
      </c>
    </row>
    <row r="6" spans="1:7" ht="18.75" customHeight="1" x14ac:dyDescent="0.25">
      <c r="A6" s="158" t="s">
        <v>69</v>
      </c>
      <c r="B6" s="210" t="s">
        <v>70</v>
      </c>
      <c r="C6" s="194"/>
      <c r="D6" s="7" t="s">
        <v>71</v>
      </c>
      <c r="E6" s="41">
        <f>E7+E8+E9</f>
        <v>384697.2</v>
      </c>
      <c r="F6" s="41">
        <f>F7+F8+F9</f>
        <v>414273.89999999997</v>
      </c>
      <c r="G6" s="41">
        <f>G7+G8+G9</f>
        <v>404413.6</v>
      </c>
    </row>
    <row r="7" spans="1:7" ht="16.5" customHeight="1" x14ac:dyDescent="0.25">
      <c r="A7" s="185"/>
      <c r="B7" s="211"/>
      <c r="C7" s="195"/>
      <c r="D7" s="7" t="s">
        <v>72</v>
      </c>
      <c r="E7" s="41">
        <f>E11+E26+E77+E85+E90+E117</f>
        <v>110377.9</v>
      </c>
      <c r="F7" s="41">
        <f>F11+F26+F77+F85+F90+F117</f>
        <v>132712.1</v>
      </c>
      <c r="G7" s="41">
        <f>G11+G26+G77+G85+G90+G117</f>
        <v>126281.5</v>
      </c>
    </row>
    <row r="8" spans="1:7" ht="16.5" customHeight="1" x14ac:dyDescent="0.25">
      <c r="A8" s="185"/>
      <c r="B8" s="211"/>
      <c r="C8" s="195"/>
      <c r="D8" s="7" t="s">
        <v>73</v>
      </c>
      <c r="E8" s="41">
        <f>E12+E27+E91+E121</f>
        <v>248677.1</v>
      </c>
      <c r="F8" s="41">
        <f>F12+F27+F91+F121</f>
        <v>252695.19999999998</v>
      </c>
      <c r="G8" s="41">
        <f>G12+G27+G91+G121</f>
        <v>249265.5</v>
      </c>
    </row>
    <row r="9" spans="1:7" ht="20.25" customHeight="1" x14ac:dyDescent="0.25">
      <c r="A9" s="160"/>
      <c r="B9" s="160"/>
      <c r="C9" s="211"/>
      <c r="D9" s="47" t="s">
        <v>74</v>
      </c>
      <c r="E9" s="41">
        <f>E28+E92</f>
        <v>25642.199999999997</v>
      </c>
      <c r="F9" s="41">
        <f>F28+F92</f>
        <v>28866.600000000002</v>
      </c>
      <c r="G9" s="41">
        <f>G28+G92</f>
        <v>28866.600000000002</v>
      </c>
    </row>
    <row r="10" spans="1:7" ht="33" customHeight="1" x14ac:dyDescent="0.25">
      <c r="A10" s="212" t="s">
        <v>35</v>
      </c>
      <c r="B10" s="184" t="s">
        <v>75</v>
      </c>
      <c r="C10" s="215" t="s">
        <v>159</v>
      </c>
      <c r="D10" s="7" t="s">
        <v>71</v>
      </c>
      <c r="E10" s="41">
        <f>E11+E12</f>
        <v>108098.8</v>
      </c>
      <c r="F10" s="41">
        <f>F11+F12</f>
        <v>108296.1</v>
      </c>
      <c r="G10" s="41">
        <f>G11+G12</f>
        <v>108296.1</v>
      </c>
    </row>
    <row r="11" spans="1:7" ht="25.5" customHeight="1" x14ac:dyDescent="0.25">
      <c r="A11" s="213"/>
      <c r="B11" s="186"/>
      <c r="C11" s="195"/>
      <c r="D11" s="7" t="s">
        <v>72</v>
      </c>
      <c r="E11" s="41">
        <f>E14+E17+E24</f>
        <v>27015</v>
      </c>
      <c r="F11" s="41">
        <f>F14+F17+F24</f>
        <v>28351.100000000002</v>
      </c>
      <c r="G11" s="41">
        <f>G14+G17+G24</f>
        <v>28351.100000000002</v>
      </c>
    </row>
    <row r="12" spans="1:7" ht="34.5" customHeight="1" x14ac:dyDescent="0.25">
      <c r="A12" s="214"/>
      <c r="B12" s="185"/>
      <c r="C12" s="211"/>
      <c r="D12" s="7" t="s">
        <v>73</v>
      </c>
      <c r="E12" s="41">
        <f>E15+E18</f>
        <v>81083.8</v>
      </c>
      <c r="F12" s="41">
        <f>F15+F18</f>
        <v>79945</v>
      </c>
      <c r="G12" s="41">
        <f>G15+G18</f>
        <v>79945</v>
      </c>
    </row>
    <row r="13" spans="1:7" ht="21.75" customHeight="1" x14ac:dyDescent="0.25">
      <c r="A13" s="184" t="s">
        <v>36</v>
      </c>
      <c r="B13" s="194" t="s">
        <v>76</v>
      </c>
      <c r="C13" s="215" t="s">
        <v>158</v>
      </c>
      <c r="D13" s="7" t="s">
        <v>71</v>
      </c>
      <c r="E13" s="41">
        <v>107613.1</v>
      </c>
      <c r="F13" s="41">
        <f>F14+F15</f>
        <v>106910.20000000001</v>
      </c>
      <c r="G13" s="41">
        <f>G14+G15</f>
        <v>106910.20000000001</v>
      </c>
    </row>
    <row r="14" spans="1:7" ht="24.75" customHeight="1" x14ac:dyDescent="0.25">
      <c r="A14" s="186"/>
      <c r="B14" s="186"/>
      <c r="C14" s="195"/>
      <c r="D14" s="7" t="s">
        <v>72</v>
      </c>
      <c r="E14" s="41">
        <v>26901.9</v>
      </c>
      <c r="F14" s="41">
        <v>27357.9</v>
      </c>
      <c r="G14" s="41">
        <v>27357.9</v>
      </c>
    </row>
    <row r="15" spans="1:7" ht="30" customHeight="1" x14ac:dyDescent="0.25">
      <c r="A15" s="185"/>
      <c r="B15" s="185"/>
      <c r="C15" s="211"/>
      <c r="D15" s="7" t="s">
        <v>73</v>
      </c>
      <c r="E15" s="41">
        <v>80711.199999999997</v>
      </c>
      <c r="F15" s="41">
        <v>79552.3</v>
      </c>
      <c r="G15" s="41">
        <v>79552.3</v>
      </c>
    </row>
    <row r="16" spans="1:7" ht="17.25" customHeight="1" x14ac:dyDescent="0.25">
      <c r="A16" s="184" t="s">
        <v>37</v>
      </c>
      <c r="B16" s="194" t="s">
        <v>77</v>
      </c>
      <c r="C16" s="194"/>
      <c r="D16" s="7" t="s">
        <v>71</v>
      </c>
      <c r="E16" s="41">
        <f>E17+E18</f>
        <v>465.70000000000005</v>
      </c>
      <c r="F16" s="41">
        <f>F17+F18</f>
        <v>1365.9</v>
      </c>
      <c r="G16" s="41">
        <f>G17+G18</f>
        <v>1365.9</v>
      </c>
    </row>
    <row r="17" spans="1:7" ht="15.75" customHeight="1" x14ac:dyDescent="0.25">
      <c r="A17" s="186"/>
      <c r="B17" s="186"/>
      <c r="C17" s="195"/>
      <c r="D17" s="7" t="s">
        <v>72</v>
      </c>
      <c r="E17" s="41">
        <f>E20+E22+E23</f>
        <v>93.1</v>
      </c>
      <c r="F17" s="41">
        <v>973.2</v>
      </c>
      <c r="G17" s="41">
        <v>973.2</v>
      </c>
    </row>
    <row r="18" spans="1:7" ht="14.25" customHeight="1" x14ac:dyDescent="0.25">
      <c r="A18" s="185"/>
      <c r="B18" s="185"/>
      <c r="C18" s="211"/>
      <c r="D18" s="7" t="s">
        <v>73</v>
      </c>
      <c r="E18" s="41">
        <f>E21</f>
        <v>372.6</v>
      </c>
      <c r="F18" s="41">
        <v>392.7</v>
      </c>
      <c r="G18" s="41">
        <v>392.7</v>
      </c>
    </row>
    <row r="19" spans="1:7" ht="27" customHeight="1" x14ac:dyDescent="0.25">
      <c r="A19" s="194" t="s">
        <v>78</v>
      </c>
      <c r="B19" s="194" t="s">
        <v>79</v>
      </c>
      <c r="C19" s="194"/>
      <c r="D19" s="7" t="s">
        <v>71</v>
      </c>
      <c r="E19" s="41">
        <f>E20+E21</f>
        <v>465.70000000000005</v>
      </c>
      <c r="F19" s="41">
        <f>F20+F21</f>
        <v>490.9</v>
      </c>
      <c r="G19" s="41">
        <f>G20+G21</f>
        <v>490.9</v>
      </c>
    </row>
    <row r="20" spans="1:7" ht="34.5" customHeight="1" x14ac:dyDescent="0.25">
      <c r="A20" s="186"/>
      <c r="B20" s="186"/>
      <c r="C20" s="195"/>
      <c r="D20" s="7" t="s">
        <v>72</v>
      </c>
      <c r="E20" s="41">
        <v>93.1</v>
      </c>
      <c r="F20" s="41">
        <v>98.2</v>
      </c>
      <c r="G20" s="41">
        <v>98.2</v>
      </c>
    </row>
    <row r="21" spans="1:7" ht="50.25" customHeight="1" x14ac:dyDescent="0.25">
      <c r="A21" s="185"/>
      <c r="B21" s="185"/>
      <c r="C21" s="211"/>
      <c r="D21" s="7" t="s">
        <v>73</v>
      </c>
      <c r="E21" s="41">
        <v>372.6</v>
      </c>
      <c r="F21" s="41">
        <v>392.7</v>
      </c>
      <c r="G21" s="41">
        <v>392.7</v>
      </c>
    </row>
    <row r="22" spans="1:7" ht="139.5" customHeight="1" x14ac:dyDescent="0.25">
      <c r="A22" s="48" t="s">
        <v>80</v>
      </c>
      <c r="B22" s="48" t="s">
        <v>81</v>
      </c>
      <c r="C22" s="48"/>
      <c r="D22" s="7" t="s">
        <v>72</v>
      </c>
      <c r="E22" s="41">
        <v>0</v>
      </c>
      <c r="F22" s="41">
        <v>187.1</v>
      </c>
      <c r="G22" s="41">
        <v>187.1</v>
      </c>
    </row>
    <row r="23" spans="1:7" ht="90.75" customHeight="1" x14ac:dyDescent="0.25">
      <c r="A23" s="43" t="s">
        <v>82</v>
      </c>
      <c r="B23" s="49" t="s">
        <v>83</v>
      </c>
      <c r="C23" s="49"/>
      <c r="D23" s="7" t="s">
        <v>72</v>
      </c>
      <c r="E23" s="41">
        <v>0</v>
      </c>
      <c r="F23" s="41">
        <v>687.9</v>
      </c>
      <c r="G23" s="41">
        <v>687.9</v>
      </c>
    </row>
    <row r="24" spans="1:7" ht="90" customHeight="1" x14ac:dyDescent="0.25">
      <c r="A24" s="43" t="s">
        <v>38</v>
      </c>
      <c r="B24" s="43" t="s">
        <v>85</v>
      </c>
      <c r="C24" s="70" t="s">
        <v>160</v>
      </c>
      <c r="D24" s="37" t="s">
        <v>72</v>
      </c>
      <c r="E24" s="41">
        <v>20</v>
      </c>
      <c r="F24" s="41">
        <v>20</v>
      </c>
      <c r="G24" s="41">
        <v>20</v>
      </c>
    </row>
    <row r="25" spans="1:7" ht="17.25" customHeight="1" x14ac:dyDescent="0.25">
      <c r="A25" s="184" t="s">
        <v>87</v>
      </c>
      <c r="B25" s="184" t="s">
        <v>86</v>
      </c>
      <c r="C25" s="184" t="s">
        <v>161</v>
      </c>
      <c r="D25" s="7" t="s">
        <v>71</v>
      </c>
      <c r="E25" s="41">
        <f>E26+E27+E28</f>
        <v>241309.3</v>
      </c>
      <c r="F25" s="41">
        <f>F26+F27+F28</f>
        <v>242651.19999999998</v>
      </c>
      <c r="G25" s="41">
        <f>G26+G27+G28</f>
        <v>242499</v>
      </c>
    </row>
    <row r="26" spans="1:7" ht="23.25" customHeight="1" x14ac:dyDescent="0.25">
      <c r="A26" s="186"/>
      <c r="B26" s="186"/>
      <c r="C26" s="186"/>
      <c r="D26" s="7" t="s">
        <v>72</v>
      </c>
      <c r="E26" s="41">
        <f>E30+E37+E64+E68+E71+E76</f>
        <v>63485.399999999994</v>
      </c>
      <c r="F26" s="41">
        <f>F30+F37+F64+F68+F71+F76</f>
        <v>66922.2</v>
      </c>
      <c r="G26" s="41">
        <f>G30+G37+G64+G68+G71+G76</f>
        <v>66917</v>
      </c>
    </row>
    <row r="27" spans="1:7" ht="23.25" customHeight="1" x14ac:dyDescent="0.25">
      <c r="A27" s="186"/>
      <c r="B27" s="186"/>
      <c r="C27" s="186"/>
      <c r="D27" s="7" t="s">
        <v>73</v>
      </c>
      <c r="E27" s="41">
        <f t="shared" ref="E27:G28" si="0">E31+E38+E65+E69</f>
        <v>152181.70000000001</v>
      </c>
      <c r="F27" s="41">
        <f t="shared" si="0"/>
        <v>146862.39999999999</v>
      </c>
      <c r="G27" s="41">
        <f t="shared" si="0"/>
        <v>146715.4</v>
      </c>
    </row>
    <row r="28" spans="1:7" ht="23.25" customHeight="1" x14ac:dyDescent="0.25">
      <c r="A28" s="185"/>
      <c r="B28" s="185"/>
      <c r="C28" s="185"/>
      <c r="D28" s="47" t="s">
        <v>74</v>
      </c>
      <c r="E28" s="41">
        <f t="shared" si="0"/>
        <v>25642.199999999997</v>
      </c>
      <c r="F28" s="41">
        <f t="shared" si="0"/>
        <v>28866.600000000002</v>
      </c>
      <c r="G28" s="41">
        <f t="shared" si="0"/>
        <v>28866.600000000002</v>
      </c>
    </row>
    <row r="29" spans="1:7" ht="34.5" customHeight="1" x14ac:dyDescent="0.25">
      <c r="A29" s="184" t="s">
        <v>39</v>
      </c>
      <c r="B29" s="184" t="s">
        <v>88</v>
      </c>
      <c r="C29" s="209" t="s">
        <v>162</v>
      </c>
      <c r="D29" s="7" t="s">
        <v>71</v>
      </c>
      <c r="E29" s="41">
        <f>E30+E31+E32</f>
        <v>207780.39999999997</v>
      </c>
      <c r="F29" s="41">
        <f>F30+F31+F32</f>
        <v>214716.80000000002</v>
      </c>
      <c r="G29" s="41">
        <f>G30+G31+G32</f>
        <v>214716.80000000002</v>
      </c>
    </row>
    <row r="30" spans="1:7" ht="33" customHeight="1" x14ac:dyDescent="0.25">
      <c r="A30" s="186"/>
      <c r="B30" s="186"/>
      <c r="C30" s="186"/>
      <c r="D30" s="7" t="s">
        <v>72</v>
      </c>
      <c r="E30" s="41">
        <v>62589.2</v>
      </c>
      <c r="F30" s="41">
        <v>65805.100000000006</v>
      </c>
      <c r="G30" s="41">
        <v>65805.100000000006</v>
      </c>
    </row>
    <row r="31" spans="1:7" ht="34.5" customHeight="1" x14ac:dyDescent="0.25">
      <c r="A31" s="186"/>
      <c r="B31" s="186"/>
      <c r="C31" s="186"/>
      <c r="D31" s="7" t="s">
        <v>73</v>
      </c>
      <c r="E31" s="41">
        <v>135186.4</v>
      </c>
      <c r="F31" s="41">
        <v>132136.5</v>
      </c>
      <c r="G31" s="41">
        <v>132136.5</v>
      </c>
    </row>
    <row r="32" spans="1:7" ht="34.5" customHeight="1" x14ac:dyDescent="0.25">
      <c r="A32" s="185"/>
      <c r="B32" s="185"/>
      <c r="C32" s="185"/>
      <c r="D32" s="47" t="s">
        <v>74</v>
      </c>
      <c r="E32" s="16">
        <v>10004.799999999999</v>
      </c>
      <c r="F32" s="16">
        <v>16775.2</v>
      </c>
      <c r="G32" s="16">
        <v>16775.2</v>
      </c>
    </row>
    <row r="33" spans="1:7" ht="18" customHeight="1" x14ac:dyDescent="0.25">
      <c r="A33" s="120"/>
      <c r="B33" s="226" t="s">
        <v>231</v>
      </c>
      <c r="C33" s="226" t="s">
        <v>162</v>
      </c>
      <c r="D33" s="121" t="s">
        <v>71</v>
      </c>
      <c r="E33" s="16">
        <f>E34+E35</f>
        <v>782.8</v>
      </c>
      <c r="F33" s="16">
        <f>F34+F35</f>
        <v>1049.3</v>
      </c>
      <c r="G33" s="16">
        <f>G34+G35</f>
        <v>1049.3</v>
      </c>
    </row>
    <row r="34" spans="1:7" ht="18.75" customHeight="1" x14ac:dyDescent="0.25">
      <c r="A34" s="120" t="s">
        <v>230</v>
      </c>
      <c r="B34" s="227"/>
      <c r="C34" s="227"/>
      <c r="D34" s="121" t="s">
        <v>73</v>
      </c>
      <c r="E34" s="16">
        <v>31.3</v>
      </c>
      <c r="F34" s="16">
        <v>31.3</v>
      </c>
      <c r="G34" s="16">
        <v>31.3</v>
      </c>
    </row>
    <row r="35" spans="1:7" ht="26.25" customHeight="1" x14ac:dyDescent="0.25">
      <c r="A35" s="120"/>
      <c r="B35" s="228"/>
      <c r="C35" s="228"/>
      <c r="D35" s="121" t="s">
        <v>74</v>
      </c>
      <c r="E35" s="16">
        <v>751.5</v>
      </c>
      <c r="F35" s="16">
        <v>1018</v>
      </c>
      <c r="G35" s="16">
        <v>1018</v>
      </c>
    </row>
    <row r="36" spans="1:7" ht="20.25" customHeight="1" x14ac:dyDescent="0.25">
      <c r="A36" s="184" t="s">
        <v>40</v>
      </c>
      <c r="B36" s="194" t="s">
        <v>89</v>
      </c>
      <c r="C36" s="184" t="s">
        <v>161</v>
      </c>
      <c r="D36" s="7" t="s">
        <v>71</v>
      </c>
      <c r="E36" s="41">
        <f>E37+E38+E39</f>
        <v>23140</v>
      </c>
      <c r="F36" s="41">
        <f>F37+F38+F39</f>
        <v>21089.399999999998</v>
      </c>
      <c r="G36" s="41">
        <f>G37+G38+G39</f>
        <v>20937.599999999999</v>
      </c>
    </row>
    <row r="37" spans="1:7" ht="18" customHeight="1" x14ac:dyDescent="0.25">
      <c r="A37" s="186"/>
      <c r="B37" s="186"/>
      <c r="C37" s="186"/>
      <c r="D37" s="7" t="s">
        <v>72</v>
      </c>
      <c r="E37" s="41">
        <f>E41+E62</f>
        <v>626.9</v>
      </c>
      <c r="F37" s="41">
        <f>F41+F62</f>
        <v>859.3</v>
      </c>
      <c r="G37" s="41">
        <f>G41+G62</f>
        <v>854.5</v>
      </c>
    </row>
    <row r="38" spans="1:7" ht="18" customHeight="1" x14ac:dyDescent="0.25">
      <c r="A38" s="186"/>
      <c r="B38" s="186"/>
      <c r="C38" s="186"/>
      <c r="D38" s="7" t="s">
        <v>73</v>
      </c>
      <c r="E38" s="41">
        <f>E42+E61</f>
        <v>16590.5</v>
      </c>
      <c r="F38" s="41">
        <f>F42+F61</f>
        <v>14462.499999999998</v>
      </c>
      <c r="G38" s="41">
        <f>G42+G61</f>
        <v>14315.499999999998</v>
      </c>
    </row>
    <row r="39" spans="1:7" ht="18.75" customHeight="1" x14ac:dyDescent="0.25">
      <c r="A39" s="185"/>
      <c r="B39" s="185"/>
      <c r="C39" s="185"/>
      <c r="D39" s="47" t="s">
        <v>74</v>
      </c>
      <c r="E39" s="41">
        <f>E43</f>
        <v>5922.6</v>
      </c>
      <c r="F39" s="41">
        <f>F43</f>
        <v>5767.6</v>
      </c>
      <c r="G39" s="41">
        <f>G43</f>
        <v>5767.6</v>
      </c>
    </row>
    <row r="40" spans="1:7" ht="23.25" customHeight="1" x14ac:dyDescent="0.25">
      <c r="A40" s="194" t="s">
        <v>90</v>
      </c>
      <c r="B40" s="196" t="s">
        <v>91</v>
      </c>
      <c r="C40" s="184"/>
      <c r="D40" s="7" t="s">
        <v>71</v>
      </c>
      <c r="E40" s="41">
        <f>E41+E42+E43</f>
        <v>19529.3</v>
      </c>
      <c r="F40" s="41">
        <f>F41+F42+F43</f>
        <v>18425.3</v>
      </c>
      <c r="G40" s="41">
        <f>G41+G42+G43</f>
        <v>18273.5</v>
      </c>
    </row>
    <row r="41" spans="1:7" ht="26.25" customHeight="1" x14ac:dyDescent="0.25">
      <c r="A41" s="195"/>
      <c r="B41" s="197"/>
      <c r="C41" s="186"/>
      <c r="D41" s="7" t="s">
        <v>72</v>
      </c>
      <c r="E41" s="41">
        <f>E46+E50+E55+E59</f>
        <v>619.9</v>
      </c>
      <c r="F41" s="41">
        <f>F46+F50+F55+F59</f>
        <v>858.69999999999993</v>
      </c>
      <c r="G41" s="41">
        <f>G46+G50+G55+G59</f>
        <v>853.9</v>
      </c>
    </row>
    <row r="42" spans="1:7" ht="23.25" customHeight="1" x14ac:dyDescent="0.25">
      <c r="A42" s="195"/>
      <c r="B42" s="197"/>
      <c r="C42" s="186"/>
      <c r="D42" s="7" t="s">
        <v>73</v>
      </c>
      <c r="E42" s="41">
        <f>E44+E47+E49+E51+E52+E53+E56+E60+E48</f>
        <v>12986.8</v>
      </c>
      <c r="F42" s="41">
        <f>F44+F47+F49+F51+F52+F53+F56+F60+F48</f>
        <v>11798.999999999998</v>
      </c>
      <c r="G42" s="41">
        <f>G44+G47+G49+G51+G52+G53+G56+G60+G48</f>
        <v>11651.999999999998</v>
      </c>
    </row>
    <row r="43" spans="1:7" ht="28.5" customHeight="1" x14ac:dyDescent="0.25">
      <c r="A43" s="195"/>
      <c r="B43" s="198"/>
      <c r="C43" s="186"/>
      <c r="D43" s="47" t="s">
        <v>74</v>
      </c>
      <c r="E43" s="41">
        <f>E57</f>
        <v>5922.6</v>
      </c>
      <c r="F43" s="41">
        <f>F57</f>
        <v>5767.6</v>
      </c>
      <c r="G43" s="41">
        <f>G57</f>
        <v>5767.6</v>
      </c>
    </row>
    <row r="44" spans="1:7" ht="89.25" customHeight="1" x14ac:dyDescent="0.25">
      <c r="A44" s="55"/>
      <c r="B44" s="56" t="s">
        <v>92</v>
      </c>
      <c r="C44" s="57"/>
      <c r="D44" s="52" t="s">
        <v>73</v>
      </c>
      <c r="E44" s="41">
        <v>712.5</v>
      </c>
      <c r="F44" s="41">
        <v>737.4</v>
      </c>
      <c r="G44" s="41">
        <v>737.4</v>
      </c>
    </row>
    <row r="45" spans="1:7" ht="28.5" customHeight="1" x14ac:dyDescent="0.25">
      <c r="A45" s="191"/>
      <c r="B45" s="201" t="s">
        <v>93</v>
      </c>
      <c r="C45" s="199"/>
      <c r="D45" s="7" t="s">
        <v>71</v>
      </c>
      <c r="E45" s="59">
        <f>E46+E47</f>
        <v>2265.1</v>
      </c>
      <c r="F45" s="59">
        <f>F46+F47</f>
        <v>2557.6</v>
      </c>
      <c r="G45" s="59">
        <f>G46+G47</f>
        <v>2557.6</v>
      </c>
    </row>
    <row r="46" spans="1:7" ht="28.5" customHeight="1" x14ac:dyDescent="0.25">
      <c r="A46" s="192"/>
      <c r="B46" s="202"/>
      <c r="C46" s="200"/>
      <c r="D46" s="7" t="s">
        <v>72</v>
      </c>
      <c r="E46" s="60">
        <v>453</v>
      </c>
      <c r="F46" s="60">
        <v>511.5</v>
      </c>
      <c r="G46" s="54">
        <v>511.5</v>
      </c>
    </row>
    <row r="47" spans="1:7" ht="52.5" customHeight="1" x14ac:dyDescent="0.25">
      <c r="A47" s="192"/>
      <c r="B47" s="202"/>
      <c r="C47" s="200"/>
      <c r="D47" s="117" t="s">
        <v>73</v>
      </c>
      <c r="E47" s="61">
        <v>1812.1</v>
      </c>
      <c r="F47" s="61">
        <v>2046.1</v>
      </c>
      <c r="G47" s="54">
        <v>2046.1</v>
      </c>
    </row>
    <row r="48" spans="1:7" ht="76.5" customHeight="1" x14ac:dyDescent="0.25">
      <c r="A48" s="51"/>
      <c r="B48" s="118" t="s">
        <v>232</v>
      </c>
      <c r="C48" s="115"/>
      <c r="D48" s="62" t="s">
        <v>73</v>
      </c>
      <c r="E48" s="61">
        <v>0</v>
      </c>
      <c r="F48" s="61">
        <v>98.8</v>
      </c>
      <c r="G48" s="54">
        <v>98.8</v>
      </c>
    </row>
    <row r="49" spans="1:7" ht="72.75" customHeight="1" x14ac:dyDescent="0.25">
      <c r="A49" s="51"/>
      <c r="B49" s="58" t="s">
        <v>94</v>
      </c>
      <c r="C49" s="53"/>
      <c r="D49" s="63" t="s">
        <v>73</v>
      </c>
      <c r="E49" s="60">
        <v>5408.3</v>
      </c>
      <c r="F49" s="60">
        <v>4237.3</v>
      </c>
      <c r="G49" s="54">
        <v>4237.3</v>
      </c>
    </row>
    <row r="50" spans="1:7" ht="63" customHeight="1" x14ac:dyDescent="0.25">
      <c r="A50" s="51"/>
      <c r="B50" s="58" t="s">
        <v>95</v>
      </c>
      <c r="C50" s="53"/>
      <c r="D50" s="63" t="s">
        <v>72</v>
      </c>
      <c r="E50" s="60">
        <v>0</v>
      </c>
      <c r="F50" s="60">
        <v>193.9</v>
      </c>
      <c r="G50" s="54">
        <v>189.1</v>
      </c>
    </row>
    <row r="51" spans="1:7" ht="84.75" customHeight="1" x14ac:dyDescent="0.25">
      <c r="A51" s="51"/>
      <c r="B51" s="58" t="s">
        <v>96</v>
      </c>
      <c r="C51" s="53"/>
      <c r="D51" s="63" t="s">
        <v>73</v>
      </c>
      <c r="E51" s="60">
        <v>1833.1</v>
      </c>
      <c r="F51" s="60">
        <v>2330.3000000000002</v>
      </c>
      <c r="G51" s="54">
        <v>2198.5</v>
      </c>
    </row>
    <row r="52" spans="1:7" ht="44.25" customHeight="1" x14ac:dyDescent="0.25">
      <c r="A52" s="51"/>
      <c r="B52" s="58" t="s">
        <v>97</v>
      </c>
      <c r="C52" s="53"/>
      <c r="D52" s="63" t="s">
        <v>73</v>
      </c>
      <c r="E52" s="60">
        <v>0</v>
      </c>
      <c r="F52" s="60">
        <v>3.6</v>
      </c>
      <c r="G52" s="54">
        <v>0</v>
      </c>
    </row>
    <row r="53" spans="1:7" ht="72" customHeight="1" x14ac:dyDescent="0.25">
      <c r="A53" s="51"/>
      <c r="B53" s="58" t="s">
        <v>98</v>
      </c>
      <c r="C53" s="53"/>
      <c r="D53" s="63" t="s">
        <v>73</v>
      </c>
      <c r="E53" s="60">
        <v>472.4</v>
      </c>
      <c r="F53" s="60">
        <v>581.29999999999995</v>
      </c>
      <c r="G53" s="54">
        <v>569.70000000000005</v>
      </c>
    </row>
    <row r="54" spans="1:7" ht="20.25" customHeight="1" x14ac:dyDescent="0.25">
      <c r="A54" s="191"/>
      <c r="B54" s="201" t="s">
        <v>99</v>
      </c>
      <c r="C54" s="199"/>
      <c r="D54" s="63" t="s">
        <v>71</v>
      </c>
      <c r="E54" s="60">
        <f>E55+E56+E57</f>
        <v>7848.7000000000007</v>
      </c>
      <c r="F54" s="60">
        <f>F55+F56+F57</f>
        <v>7643.3</v>
      </c>
      <c r="G54" s="60">
        <f>G55+G56+G57</f>
        <v>7643.3</v>
      </c>
    </row>
    <row r="55" spans="1:7" ht="24.75" customHeight="1" x14ac:dyDescent="0.25">
      <c r="A55" s="192"/>
      <c r="B55" s="202"/>
      <c r="C55" s="200"/>
      <c r="D55" s="63" t="s">
        <v>72</v>
      </c>
      <c r="E55" s="60">
        <v>157</v>
      </c>
      <c r="F55" s="60">
        <v>152.9</v>
      </c>
      <c r="G55" s="54">
        <v>152.9</v>
      </c>
    </row>
    <row r="56" spans="1:7" ht="24.75" customHeight="1" x14ac:dyDescent="0.25">
      <c r="A56" s="192"/>
      <c r="B56" s="202"/>
      <c r="C56" s="200"/>
      <c r="D56" s="63" t="s">
        <v>73</v>
      </c>
      <c r="E56" s="60">
        <v>1769.1</v>
      </c>
      <c r="F56" s="60">
        <v>1722.8</v>
      </c>
      <c r="G56" s="54">
        <v>1722.8</v>
      </c>
    </row>
    <row r="57" spans="1:7" ht="33" customHeight="1" x14ac:dyDescent="0.25">
      <c r="A57" s="193"/>
      <c r="B57" s="208"/>
      <c r="C57" s="204"/>
      <c r="D57" s="63" t="s">
        <v>74</v>
      </c>
      <c r="E57" s="60">
        <v>5922.6</v>
      </c>
      <c r="F57" s="60">
        <v>5767.6</v>
      </c>
      <c r="G57" s="54">
        <v>5767.6</v>
      </c>
    </row>
    <row r="58" spans="1:7" ht="25.5" customHeight="1" x14ac:dyDescent="0.25">
      <c r="A58" s="191"/>
      <c r="B58" s="191" t="s">
        <v>100</v>
      </c>
      <c r="C58" s="199"/>
      <c r="D58" s="63" t="s">
        <v>71</v>
      </c>
      <c r="E58" s="60">
        <f>E59+E60</f>
        <v>989.19999999999993</v>
      </c>
      <c r="F58" s="60">
        <f>F59+F60</f>
        <v>41.8</v>
      </c>
      <c r="G58" s="60">
        <f>G59+G60</f>
        <v>41.8</v>
      </c>
    </row>
    <row r="59" spans="1:7" ht="27" customHeight="1" x14ac:dyDescent="0.25">
      <c r="A59" s="192"/>
      <c r="B59" s="192"/>
      <c r="C59" s="200"/>
      <c r="D59" s="63" t="s">
        <v>72</v>
      </c>
      <c r="E59" s="60">
        <v>9.9</v>
      </c>
      <c r="F59" s="60">
        <v>0.4</v>
      </c>
      <c r="G59" s="54">
        <v>0.4</v>
      </c>
    </row>
    <row r="60" spans="1:7" ht="27.75" customHeight="1" x14ac:dyDescent="0.25">
      <c r="A60" s="193"/>
      <c r="B60" s="193"/>
      <c r="C60" s="204"/>
      <c r="D60" s="63" t="s">
        <v>73</v>
      </c>
      <c r="E60" s="60">
        <v>979.3</v>
      </c>
      <c r="F60" s="60">
        <v>41.4</v>
      </c>
      <c r="G60" s="54">
        <v>41.4</v>
      </c>
    </row>
    <row r="61" spans="1:7" ht="75.75" customHeight="1" x14ac:dyDescent="0.25">
      <c r="A61" s="51" t="s">
        <v>101</v>
      </c>
      <c r="B61" s="58" t="s">
        <v>103</v>
      </c>
      <c r="C61" s="53"/>
      <c r="D61" s="63" t="s">
        <v>73</v>
      </c>
      <c r="E61" s="60">
        <v>3603.7</v>
      </c>
      <c r="F61" s="60">
        <v>2663.5</v>
      </c>
      <c r="G61" s="54">
        <v>2663.5</v>
      </c>
    </row>
    <row r="62" spans="1:7" ht="45.75" customHeight="1" x14ac:dyDescent="0.25">
      <c r="A62" s="51" t="s">
        <v>102</v>
      </c>
      <c r="B62" s="58" t="s">
        <v>104</v>
      </c>
      <c r="C62" s="53"/>
      <c r="D62" s="63" t="s">
        <v>72</v>
      </c>
      <c r="E62" s="60">
        <v>7</v>
      </c>
      <c r="F62" s="60">
        <v>0.6</v>
      </c>
      <c r="G62" s="54">
        <v>0.6</v>
      </c>
    </row>
    <row r="63" spans="1:7" ht="19.5" customHeight="1" x14ac:dyDescent="0.25">
      <c r="A63" s="205" t="s">
        <v>41</v>
      </c>
      <c r="B63" s="201" t="s">
        <v>109</v>
      </c>
      <c r="C63" s="199" t="s">
        <v>160</v>
      </c>
      <c r="D63" s="63" t="s">
        <v>71</v>
      </c>
      <c r="E63" s="60">
        <f>E64+E65+E66</f>
        <v>3633.8</v>
      </c>
      <c r="F63" s="60">
        <f>F64+F65+F66</f>
        <v>3134.9</v>
      </c>
      <c r="G63" s="60">
        <f>G64+G65+G66</f>
        <v>3134.9</v>
      </c>
    </row>
    <row r="64" spans="1:7" ht="25.5" customHeight="1" x14ac:dyDescent="0.25">
      <c r="A64" s="206"/>
      <c r="B64" s="202"/>
      <c r="C64" s="200"/>
      <c r="D64" s="63" t="s">
        <v>72</v>
      </c>
      <c r="E64" s="60">
        <v>155.19999999999999</v>
      </c>
      <c r="F64" s="60">
        <v>133.9</v>
      </c>
      <c r="G64" s="54">
        <v>133.9</v>
      </c>
    </row>
    <row r="65" spans="1:7" ht="27" customHeight="1" x14ac:dyDescent="0.25">
      <c r="A65" s="206"/>
      <c r="B65" s="202"/>
      <c r="C65" s="200"/>
      <c r="D65" s="63" t="s">
        <v>73</v>
      </c>
      <c r="E65" s="60">
        <v>139.19999999999999</v>
      </c>
      <c r="F65" s="60">
        <v>120</v>
      </c>
      <c r="G65" s="54">
        <v>120</v>
      </c>
    </row>
    <row r="66" spans="1:7" ht="23.25" customHeight="1" x14ac:dyDescent="0.25">
      <c r="A66" s="207"/>
      <c r="B66" s="208"/>
      <c r="C66" s="204"/>
      <c r="D66" s="63" t="s">
        <v>74</v>
      </c>
      <c r="E66" s="60">
        <v>3339.4</v>
      </c>
      <c r="F66" s="60">
        <v>2881</v>
      </c>
      <c r="G66" s="54">
        <v>2881</v>
      </c>
    </row>
    <row r="67" spans="1:7" ht="25.5" customHeight="1" x14ac:dyDescent="0.25">
      <c r="A67" s="229" t="s">
        <v>42</v>
      </c>
      <c r="B67" s="201" t="s">
        <v>110</v>
      </c>
      <c r="C67" s="199" t="s">
        <v>160</v>
      </c>
      <c r="D67" s="64" t="s">
        <v>71</v>
      </c>
      <c r="E67" s="60">
        <f>E68+E69+E70</f>
        <v>6641.7</v>
      </c>
      <c r="F67" s="60">
        <f>F68+F69+F70</f>
        <v>3586.5</v>
      </c>
      <c r="G67" s="60">
        <f>G68+G69+G70</f>
        <v>3586.5</v>
      </c>
    </row>
    <row r="68" spans="1:7" ht="27" customHeight="1" x14ac:dyDescent="0.25">
      <c r="A68" s="192"/>
      <c r="B68" s="202"/>
      <c r="C68" s="200"/>
      <c r="D68" s="64" t="s">
        <v>72</v>
      </c>
      <c r="E68" s="60">
        <v>0.7</v>
      </c>
      <c r="F68" s="60">
        <v>0.3</v>
      </c>
      <c r="G68" s="54">
        <v>0.3</v>
      </c>
    </row>
    <row r="69" spans="1:7" ht="27.75" customHeight="1" x14ac:dyDescent="0.25">
      <c r="A69" s="192"/>
      <c r="B69" s="202"/>
      <c r="C69" s="200"/>
      <c r="D69" s="64" t="s">
        <v>73</v>
      </c>
      <c r="E69" s="60">
        <v>265.60000000000002</v>
      </c>
      <c r="F69" s="60">
        <v>143.4</v>
      </c>
      <c r="G69" s="54">
        <v>143.4</v>
      </c>
    </row>
    <row r="70" spans="1:7" ht="22.5" customHeight="1" x14ac:dyDescent="0.25">
      <c r="A70" s="193"/>
      <c r="B70" s="208"/>
      <c r="C70" s="204"/>
      <c r="D70" s="64" t="s">
        <v>74</v>
      </c>
      <c r="E70" s="60">
        <v>6375.4</v>
      </c>
      <c r="F70" s="60">
        <v>3442.8</v>
      </c>
      <c r="G70" s="54">
        <v>3442.8</v>
      </c>
    </row>
    <row r="71" spans="1:7" ht="27.75" customHeight="1" x14ac:dyDescent="0.25">
      <c r="A71" s="65" t="s">
        <v>43</v>
      </c>
      <c r="B71" s="58" t="s">
        <v>111</v>
      </c>
      <c r="C71" s="53" t="s">
        <v>161</v>
      </c>
      <c r="D71" s="64" t="s">
        <v>72</v>
      </c>
      <c r="E71" s="60">
        <f>E72+E73+E74</f>
        <v>73.400000000000006</v>
      </c>
      <c r="F71" s="60">
        <f>F72+F73+F74</f>
        <v>70.2</v>
      </c>
      <c r="G71" s="60">
        <f>G72+G73+G74</f>
        <v>69.8</v>
      </c>
    </row>
    <row r="72" spans="1:7" ht="76.5" customHeight="1" x14ac:dyDescent="0.25">
      <c r="A72" s="65" t="s">
        <v>105</v>
      </c>
      <c r="B72" s="58" t="s">
        <v>112</v>
      </c>
      <c r="C72" s="53"/>
      <c r="D72" s="64" t="s">
        <v>72</v>
      </c>
      <c r="E72" s="60">
        <v>50</v>
      </c>
      <c r="F72" s="60">
        <v>50</v>
      </c>
      <c r="G72" s="54">
        <v>49.6</v>
      </c>
    </row>
    <row r="73" spans="1:7" ht="72" customHeight="1" x14ac:dyDescent="0.25">
      <c r="A73" s="65" t="s">
        <v>106</v>
      </c>
      <c r="B73" s="58" t="s">
        <v>113</v>
      </c>
      <c r="C73" s="53"/>
      <c r="D73" s="64" t="s">
        <v>72</v>
      </c>
      <c r="E73" s="60">
        <v>10</v>
      </c>
      <c r="F73" s="60">
        <v>10</v>
      </c>
      <c r="G73" s="54">
        <v>10</v>
      </c>
    </row>
    <row r="74" spans="1:7" ht="41.25" customHeight="1" x14ac:dyDescent="0.25">
      <c r="A74" s="65" t="s">
        <v>107</v>
      </c>
      <c r="B74" s="58" t="s">
        <v>114</v>
      </c>
      <c r="C74" s="53"/>
      <c r="D74" s="64" t="s">
        <v>72</v>
      </c>
      <c r="E74" s="60">
        <v>13.4</v>
      </c>
      <c r="F74" s="60">
        <v>10.199999999999999</v>
      </c>
      <c r="G74" s="54">
        <v>10.199999999999999</v>
      </c>
    </row>
    <row r="75" spans="1:7" ht="27.75" customHeight="1" x14ac:dyDescent="0.25">
      <c r="A75" s="65" t="s">
        <v>108</v>
      </c>
      <c r="B75" s="58" t="s">
        <v>115</v>
      </c>
      <c r="C75" s="53" t="s">
        <v>160</v>
      </c>
      <c r="D75" s="64" t="s">
        <v>72</v>
      </c>
      <c r="E75" s="60">
        <f>E76</f>
        <v>40</v>
      </c>
      <c r="F75" s="60">
        <f>F76</f>
        <v>53.4</v>
      </c>
      <c r="G75" s="60">
        <f>G76</f>
        <v>53.4</v>
      </c>
    </row>
    <row r="76" spans="1:7" ht="45" customHeight="1" x14ac:dyDescent="0.25">
      <c r="A76" s="66" t="s">
        <v>116</v>
      </c>
      <c r="B76" s="58" t="s">
        <v>117</v>
      </c>
      <c r="C76" s="53"/>
      <c r="D76" s="67" t="s">
        <v>72</v>
      </c>
      <c r="E76" s="60">
        <v>40</v>
      </c>
      <c r="F76" s="60">
        <v>53.4</v>
      </c>
      <c r="G76" s="54">
        <v>53.4</v>
      </c>
    </row>
    <row r="77" spans="1:7" ht="120" customHeight="1" x14ac:dyDescent="0.25">
      <c r="A77" s="68" t="s">
        <v>118</v>
      </c>
      <c r="B77" s="122" t="s">
        <v>119</v>
      </c>
      <c r="C77" s="53" t="s">
        <v>163</v>
      </c>
      <c r="D77" s="69" t="s">
        <v>72</v>
      </c>
      <c r="E77" s="60">
        <f>E78+E79+E84</f>
        <v>14490.4</v>
      </c>
      <c r="F77" s="60">
        <f>F78+F79+F84</f>
        <v>11616.7</v>
      </c>
      <c r="G77" s="60">
        <f>G78+G79+G84</f>
        <v>11599.4</v>
      </c>
    </row>
    <row r="78" spans="1:7" ht="49.5" customHeight="1" x14ac:dyDescent="0.25">
      <c r="A78" s="68" t="s">
        <v>120</v>
      </c>
      <c r="B78" s="58" t="s">
        <v>121</v>
      </c>
      <c r="C78" s="53"/>
      <c r="D78" s="69" t="s">
        <v>72</v>
      </c>
      <c r="E78" s="60">
        <v>10044.4</v>
      </c>
      <c r="F78" s="60">
        <v>8510</v>
      </c>
      <c r="G78" s="54">
        <v>8510</v>
      </c>
    </row>
    <row r="79" spans="1:7" ht="50.25" customHeight="1" x14ac:dyDescent="0.25">
      <c r="A79" s="68" t="s">
        <v>122</v>
      </c>
      <c r="B79" s="58" t="s">
        <v>123</v>
      </c>
      <c r="C79" s="53"/>
      <c r="D79" s="69" t="s">
        <v>72</v>
      </c>
      <c r="E79" s="60">
        <f>E80+E83</f>
        <v>4146</v>
      </c>
      <c r="F79" s="60">
        <f>F80+F83</f>
        <v>2861.5</v>
      </c>
      <c r="G79" s="60">
        <f>G80+G83</f>
        <v>2861.5</v>
      </c>
    </row>
    <row r="80" spans="1:7" ht="63" customHeight="1" x14ac:dyDescent="0.25">
      <c r="A80" s="68" t="s">
        <v>124</v>
      </c>
      <c r="B80" s="58" t="s">
        <v>125</v>
      </c>
      <c r="C80" s="53"/>
      <c r="D80" s="69" t="s">
        <v>72</v>
      </c>
      <c r="E80" s="60">
        <f>E81+E82</f>
        <v>0</v>
      </c>
      <c r="F80" s="60">
        <f>F81+F82</f>
        <v>0</v>
      </c>
      <c r="G80" s="60">
        <f>G81+G82</f>
        <v>0</v>
      </c>
    </row>
    <row r="81" spans="1:7" ht="44.25" customHeight="1" x14ac:dyDescent="0.25">
      <c r="A81" s="51"/>
      <c r="B81" s="58" t="s">
        <v>126</v>
      </c>
      <c r="C81" s="53"/>
      <c r="D81" s="69" t="s">
        <v>72</v>
      </c>
      <c r="E81" s="60">
        <v>0</v>
      </c>
      <c r="F81" s="60">
        <v>0</v>
      </c>
      <c r="G81" s="54">
        <v>0</v>
      </c>
    </row>
    <row r="82" spans="1:7" ht="108.75" customHeight="1" x14ac:dyDescent="0.25">
      <c r="A82" s="51"/>
      <c r="B82" s="58" t="s">
        <v>127</v>
      </c>
      <c r="C82" s="53"/>
      <c r="D82" s="69" t="s">
        <v>72</v>
      </c>
      <c r="E82" s="60">
        <v>0</v>
      </c>
      <c r="F82" s="60">
        <v>0</v>
      </c>
      <c r="G82" s="54">
        <v>0</v>
      </c>
    </row>
    <row r="83" spans="1:7" ht="105" customHeight="1" x14ac:dyDescent="0.25">
      <c r="A83" s="68" t="s">
        <v>128</v>
      </c>
      <c r="B83" s="58" t="s">
        <v>129</v>
      </c>
      <c r="C83" s="53"/>
      <c r="D83" s="69" t="s">
        <v>72</v>
      </c>
      <c r="E83" s="60">
        <v>4146</v>
      </c>
      <c r="F83" s="60">
        <v>2861.5</v>
      </c>
      <c r="G83" s="54">
        <v>2861.5</v>
      </c>
    </row>
    <row r="84" spans="1:7" ht="43.5" customHeight="1" x14ac:dyDescent="0.25">
      <c r="A84" s="68" t="s">
        <v>130</v>
      </c>
      <c r="B84" s="58" t="s">
        <v>131</v>
      </c>
      <c r="C84" s="53"/>
      <c r="D84" s="69" t="s">
        <v>72</v>
      </c>
      <c r="E84" s="60">
        <v>300</v>
      </c>
      <c r="F84" s="60">
        <v>245.2</v>
      </c>
      <c r="G84" s="54">
        <v>227.9</v>
      </c>
    </row>
    <row r="85" spans="1:7" ht="33" customHeight="1" x14ac:dyDescent="0.25">
      <c r="A85" s="68" t="s">
        <v>132</v>
      </c>
      <c r="B85" s="58" t="s">
        <v>133</v>
      </c>
      <c r="C85" s="53" t="s">
        <v>160</v>
      </c>
      <c r="D85" s="69" t="s">
        <v>72</v>
      </c>
      <c r="E85" s="60">
        <f>E86</f>
        <v>60</v>
      </c>
      <c r="F85" s="60">
        <f>F86</f>
        <v>60</v>
      </c>
      <c r="G85" s="60">
        <f>G86</f>
        <v>60</v>
      </c>
    </row>
    <row r="86" spans="1:7" ht="42.75" customHeight="1" x14ac:dyDescent="0.25">
      <c r="A86" s="68" t="s">
        <v>134</v>
      </c>
      <c r="B86" s="58" t="s">
        <v>135</v>
      </c>
      <c r="C86" s="53"/>
      <c r="D86" s="69" t="s">
        <v>72</v>
      </c>
      <c r="E86" s="60">
        <f>E87+E88</f>
        <v>60</v>
      </c>
      <c r="F86" s="60">
        <f>F87+F88</f>
        <v>60</v>
      </c>
      <c r="G86" s="60">
        <f>G87+G88</f>
        <v>60</v>
      </c>
    </row>
    <row r="87" spans="1:7" ht="85.5" customHeight="1" x14ac:dyDescent="0.25">
      <c r="A87" s="68" t="s">
        <v>136</v>
      </c>
      <c r="B87" s="58" t="s">
        <v>137</v>
      </c>
      <c r="C87" s="53"/>
      <c r="D87" s="69" t="s">
        <v>72</v>
      </c>
      <c r="E87" s="60">
        <v>46.7</v>
      </c>
      <c r="F87" s="60">
        <v>46.7</v>
      </c>
      <c r="G87" s="54">
        <v>46.7</v>
      </c>
    </row>
    <row r="88" spans="1:7" ht="48" customHeight="1" x14ac:dyDescent="0.25">
      <c r="A88" s="68" t="s">
        <v>138</v>
      </c>
      <c r="B88" s="58" t="s">
        <v>139</v>
      </c>
      <c r="C88" s="53"/>
      <c r="D88" s="69" t="s">
        <v>72</v>
      </c>
      <c r="E88" s="60">
        <v>13.3</v>
      </c>
      <c r="F88" s="60">
        <v>13.3</v>
      </c>
      <c r="G88" s="54">
        <v>13.3</v>
      </c>
    </row>
    <row r="89" spans="1:7" ht="18.75" customHeight="1" x14ac:dyDescent="0.25">
      <c r="A89" s="219" t="s">
        <v>140</v>
      </c>
      <c r="B89" s="222" t="s">
        <v>141</v>
      </c>
      <c r="C89" s="199" t="s">
        <v>164</v>
      </c>
      <c r="D89" s="69" t="s">
        <v>71</v>
      </c>
      <c r="E89" s="60">
        <f>E90+E91+E92</f>
        <v>15726.1</v>
      </c>
      <c r="F89" s="60">
        <f>F90+F91+F92</f>
        <v>46378.2</v>
      </c>
      <c r="G89" s="60">
        <f>G90+G91+G92</f>
        <v>36708.600000000006</v>
      </c>
    </row>
    <row r="90" spans="1:7" ht="15.75" customHeight="1" x14ac:dyDescent="0.25">
      <c r="A90" s="220"/>
      <c r="B90" s="223"/>
      <c r="C90" s="200"/>
      <c r="D90" s="69" t="s">
        <v>72</v>
      </c>
      <c r="E90" s="60">
        <f t="shared" ref="E90:G91" si="1">E94+E97+E111+E114</f>
        <v>314.5</v>
      </c>
      <c r="F90" s="60">
        <f t="shared" si="1"/>
        <v>20490.400000000001</v>
      </c>
      <c r="G90" s="60">
        <f t="shared" si="1"/>
        <v>14103.500000000002</v>
      </c>
    </row>
    <row r="91" spans="1:7" ht="15.75" customHeight="1" x14ac:dyDescent="0.25">
      <c r="A91" s="220"/>
      <c r="B91" s="223"/>
      <c r="C91" s="200"/>
      <c r="D91" s="69" t="s">
        <v>73</v>
      </c>
      <c r="E91" s="60">
        <f t="shared" si="1"/>
        <v>15411.6</v>
      </c>
      <c r="F91" s="60">
        <f t="shared" si="1"/>
        <v>25887.8</v>
      </c>
      <c r="G91" s="60">
        <f t="shared" si="1"/>
        <v>22605.100000000002</v>
      </c>
    </row>
    <row r="92" spans="1:7" ht="15.75" customHeight="1" x14ac:dyDescent="0.25">
      <c r="A92" s="221"/>
      <c r="B92" s="224"/>
      <c r="C92" s="204"/>
      <c r="D92" s="69" t="s">
        <v>74</v>
      </c>
      <c r="E92" s="60">
        <f>E99</f>
        <v>0</v>
      </c>
      <c r="F92" s="60">
        <f t="shared" ref="F92" si="2">F99</f>
        <v>0</v>
      </c>
      <c r="G92" s="60">
        <f>G99</f>
        <v>0</v>
      </c>
    </row>
    <row r="93" spans="1:7" ht="36.75" customHeight="1" x14ac:dyDescent="0.25">
      <c r="A93" s="219" t="s">
        <v>142</v>
      </c>
      <c r="B93" s="201" t="s">
        <v>143</v>
      </c>
      <c r="C93" s="199"/>
      <c r="D93" s="69" t="s">
        <v>71</v>
      </c>
      <c r="E93" s="60">
        <f>E94+E95</f>
        <v>420</v>
      </c>
      <c r="F93" s="60">
        <f>F94+F95</f>
        <v>1836.3000000000002</v>
      </c>
      <c r="G93" s="60">
        <f>G94+G95</f>
        <v>1836.3000000000002</v>
      </c>
    </row>
    <row r="94" spans="1:7" ht="15.75" customHeight="1" x14ac:dyDescent="0.25">
      <c r="A94" s="220"/>
      <c r="B94" s="202"/>
      <c r="C94" s="200"/>
      <c r="D94" s="69" t="s">
        <v>72</v>
      </c>
      <c r="E94" s="60">
        <v>8.4</v>
      </c>
      <c r="F94" s="60">
        <v>1424.7</v>
      </c>
      <c r="G94" s="54">
        <v>1424.7</v>
      </c>
    </row>
    <row r="95" spans="1:7" ht="15.75" customHeight="1" x14ac:dyDescent="0.25">
      <c r="A95" s="221"/>
      <c r="B95" s="208"/>
      <c r="C95" s="204"/>
      <c r="D95" s="69" t="s">
        <v>73</v>
      </c>
      <c r="E95" s="60">
        <v>411.6</v>
      </c>
      <c r="F95" s="60">
        <v>411.6</v>
      </c>
      <c r="G95" s="54">
        <v>411.6</v>
      </c>
    </row>
    <row r="96" spans="1:7" ht="22.5" customHeight="1" x14ac:dyDescent="0.25">
      <c r="A96" s="219" t="s">
        <v>144</v>
      </c>
      <c r="B96" s="201" t="s">
        <v>145</v>
      </c>
      <c r="C96" s="199"/>
      <c r="D96" s="69" t="s">
        <v>71</v>
      </c>
      <c r="E96" s="60">
        <f>E97+E98+E99</f>
        <v>15306.1</v>
      </c>
      <c r="F96" s="60">
        <f>F97+F98+F99</f>
        <v>41710.1</v>
      </c>
      <c r="G96" s="60">
        <f>G97+G98+G99</f>
        <v>32040.500000000004</v>
      </c>
    </row>
    <row r="97" spans="1:7" ht="18.75" customHeight="1" x14ac:dyDescent="0.25">
      <c r="A97" s="220"/>
      <c r="B97" s="202"/>
      <c r="C97" s="200"/>
      <c r="D97" s="69" t="s">
        <v>72</v>
      </c>
      <c r="E97" s="60">
        <f>E101+E104+E105+E106+E108</f>
        <v>306.10000000000002</v>
      </c>
      <c r="F97" s="60">
        <f>F101+F104+F105+F106+F108</f>
        <v>19065.099999999999</v>
      </c>
      <c r="G97" s="60">
        <f>G101+G104+G105+G106+G108</f>
        <v>12678.2</v>
      </c>
    </row>
    <row r="98" spans="1:7" ht="20.25" customHeight="1" x14ac:dyDescent="0.25">
      <c r="A98" s="220"/>
      <c r="B98" s="202"/>
      <c r="C98" s="200"/>
      <c r="D98" s="69" t="s">
        <v>73</v>
      </c>
      <c r="E98" s="60">
        <f>E102+E109</f>
        <v>15000</v>
      </c>
      <c r="F98" s="60">
        <f>F102+F109</f>
        <v>22645</v>
      </c>
      <c r="G98" s="60">
        <f>G102+G109</f>
        <v>19362.300000000003</v>
      </c>
    </row>
    <row r="99" spans="1:7" ht="15.75" customHeight="1" x14ac:dyDescent="0.25">
      <c r="A99" s="221"/>
      <c r="B99" s="208"/>
      <c r="C99" s="204"/>
      <c r="D99" s="69" t="s">
        <v>74</v>
      </c>
      <c r="E99" s="60">
        <f t="shared" ref="E99:G99" si="3">E103</f>
        <v>0</v>
      </c>
      <c r="F99" s="60">
        <f t="shared" si="3"/>
        <v>0</v>
      </c>
      <c r="G99" s="60">
        <f t="shared" si="3"/>
        <v>0</v>
      </c>
    </row>
    <row r="100" spans="1:7" ht="15.75" customHeight="1" x14ac:dyDescent="0.25">
      <c r="A100" s="219" t="s">
        <v>146</v>
      </c>
      <c r="B100" s="222" t="s">
        <v>147</v>
      </c>
      <c r="C100" s="199"/>
      <c r="D100" s="69" t="s">
        <v>71</v>
      </c>
      <c r="E100" s="60">
        <f>E101+E102+E103</f>
        <v>15306.1</v>
      </c>
      <c r="F100" s="60">
        <f>F101+F102+F103</f>
        <v>33129.1</v>
      </c>
      <c r="G100" s="60">
        <f>G101+G102+G103</f>
        <v>23494</v>
      </c>
    </row>
    <row r="101" spans="1:7" ht="15.75" customHeight="1" x14ac:dyDescent="0.25">
      <c r="A101" s="220"/>
      <c r="B101" s="223"/>
      <c r="C101" s="200"/>
      <c r="D101" s="69" t="s">
        <v>72</v>
      </c>
      <c r="E101" s="60">
        <v>306.10000000000002</v>
      </c>
      <c r="F101" s="60">
        <v>11285.1</v>
      </c>
      <c r="G101" s="54">
        <v>4931.1000000000004</v>
      </c>
    </row>
    <row r="102" spans="1:7" ht="15.75" customHeight="1" x14ac:dyDescent="0.25">
      <c r="A102" s="220"/>
      <c r="B102" s="223"/>
      <c r="C102" s="200"/>
      <c r="D102" s="69" t="s">
        <v>73</v>
      </c>
      <c r="E102" s="60">
        <v>15000</v>
      </c>
      <c r="F102" s="60">
        <v>21844</v>
      </c>
      <c r="G102" s="54">
        <v>18562.900000000001</v>
      </c>
    </row>
    <row r="103" spans="1:7" ht="15.75" customHeight="1" x14ac:dyDescent="0.25">
      <c r="A103" s="221"/>
      <c r="B103" s="224"/>
      <c r="C103" s="204"/>
      <c r="D103" s="69" t="s">
        <v>74</v>
      </c>
      <c r="E103" s="60"/>
      <c r="F103" s="60"/>
      <c r="G103" s="54"/>
    </row>
    <row r="104" spans="1:7" ht="63" customHeight="1" x14ac:dyDescent="0.25">
      <c r="A104" s="68" t="s">
        <v>148</v>
      </c>
      <c r="B104" s="58" t="s">
        <v>149</v>
      </c>
      <c r="C104" s="53"/>
      <c r="D104" s="69" t="s">
        <v>72</v>
      </c>
      <c r="E104" s="60">
        <v>0</v>
      </c>
      <c r="F104" s="60">
        <v>4448.8999999999996</v>
      </c>
      <c r="G104" s="54">
        <v>4448.8999999999996</v>
      </c>
    </row>
    <row r="105" spans="1:7" ht="66.75" customHeight="1" x14ac:dyDescent="0.25">
      <c r="A105" s="68" t="s">
        <v>150</v>
      </c>
      <c r="B105" s="58" t="s">
        <v>151</v>
      </c>
      <c r="C105" s="53"/>
      <c r="D105" s="69" t="s">
        <v>72</v>
      </c>
      <c r="E105" s="60">
        <v>0</v>
      </c>
      <c r="F105" s="60">
        <v>70</v>
      </c>
      <c r="G105" s="54">
        <v>70</v>
      </c>
    </row>
    <row r="106" spans="1:7" ht="78" customHeight="1" x14ac:dyDescent="0.25">
      <c r="A106" s="68" t="s">
        <v>152</v>
      </c>
      <c r="B106" s="118" t="s">
        <v>153</v>
      </c>
      <c r="C106" s="53"/>
      <c r="D106" s="69" t="s">
        <v>72</v>
      </c>
      <c r="E106" s="60">
        <v>0</v>
      </c>
      <c r="F106" s="61">
        <v>724.5</v>
      </c>
      <c r="G106" s="59">
        <v>724.5</v>
      </c>
    </row>
    <row r="107" spans="1:7" ht="29.25" customHeight="1" x14ac:dyDescent="0.25">
      <c r="A107" s="225" t="s">
        <v>235</v>
      </c>
      <c r="B107" s="203" t="s">
        <v>236</v>
      </c>
      <c r="C107" s="199"/>
      <c r="D107" s="69" t="str">
        <f t="shared" ref="D107:D109" si="4">D116</f>
        <v>Всего, в т.ч.</v>
      </c>
      <c r="E107" s="60">
        <f>E108+E109</f>
        <v>0</v>
      </c>
      <c r="F107" s="60">
        <f>F108+F109</f>
        <v>3337.6</v>
      </c>
      <c r="G107" s="60">
        <f>G108+G109</f>
        <v>3303.1</v>
      </c>
    </row>
    <row r="108" spans="1:7" ht="24" customHeight="1" x14ac:dyDescent="0.25">
      <c r="A108" s="200"/>
      <c r="B108" s="200"/>
      <c r="C108" s="200"/>
      <c r="D108" s="69" t="str">
        <f t="shared" si="4"/>
        <v>Бюджет округа</v>
      </c>
      <c r="E108" s="60">
        <v>0</v>
      </c>
      <c r="F108" s="60">
        <v>2536.6</v>
      </c>
      <c r="G108" s="124">
        <v>2503.6999999999998</v>
      </c>
    </row>
    <row r="109" spans="1:7" ht="30" customHeight="1" x14ac:dyDescent="0.25">
      <c r="A109" s="204"/>
      <c r="B109" s="204"/>
      <c r="C109" s="204"/>
      <c r="D109" s="69" t="str">
        <f t="shared" si="4"/>
        <v>Областной бюджет</v>
      </c>
      <c r="E109" s="60">
        <v>0</v>
      </c>
      <c r="F109" s="60">
        <v>801</v>
      </c>
      <c r="G109" s="124">
        <v>799.4</v>
      </c>
    </row>
    <row r="110" spans="1:7" ht="30" customHeight="1" x14ac:dyDescent="0.25">
      <c r="A110" s="225" t="s">
        <v>237</v>
      </c>
      <c r="B110" s="225" t="s">
        <v>238</v>
      </c>
      <c r="C110" s="123" t="s">
        <v>160</v>
      </c>
      <c r="D110" s="125" t="str">
        <f t="shared" ref="D110:D112" si="5">D107</f>
        <v>Всего, в т.ч.</v>
      </c>
      <c r="E110" s="60">
        <f>E111+E112</f>
        <v>0</v>
      </c>
      <c r="F110" s="60">
        <f>F111+F112</f>
        <v>1831.6000000000001</v>
      </c>
      <c r="G110" s="60">
        <f>G111+G112</f>
        <v>1831.6000000000001</v>
      </c>
    </row>
    <row r="111" spans="1:7" ht="30" customHeight="1" x14ac:dyDescent="0.25">
      <c r="A111" s="200"/>
      <c r="B111" s="200"/>
      <c r="C111" s="123" t="s">
        <v>239</v>
      </c>
      <c r="D111" s="69" t="str">
        <f t="shared" si="5"/>
        <v>Бюджет округа</v>
      </c>
      <c r="E111" s="60">
        <v>0</v>
      </c>
      <c r="F111" s="60">
        <v>0.4</v>
      </c>
      <c r="G111" s="124">
        <v>0.4</v>
      </c>
    </row>
    <row r="112" spans="1:7" ht="30" customHeight="1" x14ac:dyDescent="0.25">
      <c r="A112" s="204"/>
      <c r="B112" s="204"/>
      <c r="C112" s="116"/>
      <c r="D112" s="69" t="str">
        <f t="shared" si="5"/>
        <v>Областной бюджет</v>
      </c>
      <c r="E112" s="60">
        <v>0</v>
      </c>
      <c r="F112" s="60">
        <v>1831.2</v>
      </c>
      <c r="G112" s="124">
        <v>1831.2</v>
      </c>
    </row>
    <row r="113" spans="1:7" ht="30" customHeight="1" x14ac:dyDescent="0.25">
      <c r="A113" s="112"/>
      <c r="B113" s="112"/>
      <c r="C113" s="112"/>
      <c r="D113" s="125" t="str">
        <f t="shared" ref="D113:D115" si="6">D107</f>
        <v>Всего, в т.ч.</v>
      </c>
      <c r="E113" s="60">
        <f>E114+E115</f>
        <v>0</v>
      </c>
      <c r="F113" s="60">
        <f>F114+F115</f>
        <v>1000.2</v>
      </c>
      <c r="G113" s="60">
        <f>G114+G115</f>
        <v>1000.2</v>
      </c>
    </row>
    <row r="114" spans="1:7" ht="30" customHeight="1" x14ac:dyDescent="0.25">
      <c r="A114" s="123" t="s">
        <v>241</v>
      </c>
      <c r="B114" s="123" t="s">
        <v>240</v>
      </c>
      <c r="C114" s="113" t="str">
        <f>$C$111</f>
        <v>общеобразовательные организации</v>
      </c>
      <c r="D114" s="69" t="str">
        <f t="shared" si="6"/>
        <v>Бюджет округа</v>
      </c>
      <c r="E114" s="60">
        <v>0</v>
      </c>
      <c r="F114" s="60">
        <v>0.2</v>
      </c>
      <c r="G114" s="124">
        <v>0.2</v>
      </c>
    </row>
    <row r="115" spans="1:7" ht="30" customHeight="1" x14ac:dyDescent="0.25">
      <c r="A115" s="114"/>
      <c r="B115" s="114"/>
      <c r="C115" s="114"/>
      <c r="D115" s="69" t="str">
        <f t="shared" si="6"/>
        <v>Областной бюджет</v>
      </c>
      <c r="E115" s="60">
        <v>0</v>
      </c>
      <c r="F115" s="60">
        <v>1000</v>
      </c>
      <c r="G115" s="124">
        <v>1000</v>
      </c>
    </row>
    <row r="116" spans="1:7" ht="20.25" customHeight="1" x14ac:dyDescent="0.25">
      <c r="A116" s="219" t="s">
        <v>154</v>
      </c>
      <c r="B116" s="222" t="s">
        <v>155</v>
      </c>
      <c r="C116" s="199" t="s">
        <v>160</v>
      </c>
      <c r="D116" s="69" t="s">
        <v>71</v>
      </c>
      <c r="E116" s="60">
        <f>E117+E118</f>
        <v>5012.6000000000004</v>
      </c>
      <c r="F116" s="60">
        <f>F117+F118</f>
        <v>5271.7</v>
      </c>
      <c r="G116" s="60">
        <f>G117+G118</f>
        <v>5250.5</v>
      </c>
    </row>
    <row r="117" spans="1:7" ht="20.25" customHeight="1" x14ac:dyDescent="0.25">
      <c r="A117" s="220"/>
      <c r="B117" s="223"/>
      <c r="C117" s="200"/>
      <c r="D117" s="69" t="s">
        <v>72</v>
      </c>
      <c r="E117" s="60">
        <f t="shared" ref="E117:G118" si="7">E120</f>
        <v>5012.6000000000004</v>
      </c>
      <c r="F117" s="60">
        <f t="shared" si="7"/>
        <v>5271.7</v>
      </c>
      <c r="G117" s="60">
        <f t="shared" si="7"/>
        <v>5250.5</v>
      </c>
    </row>
    <row r="118" spans="1:7" ht="15.75" customHeight="1" x14ac:dyDescent="0.25">
      <c r="A118" s="220"/>
      <c r="B118" s="224"/>
      <c r="C118" s="200"/>
      <c r="D118" s="69" t="s">
        <v>73</v>
      </c>
      <c r="E118" s="60">
        <f t="shared" si="7"/>
        <v>0</v>
      </c>
      <c r="F118" s="60">
        <f t="shared" si="7"/>
        <v>0</v>
      </c>
      <c r="G118" s="60">
        <f t="shared" si="7"/>
        <v>0</v>
      </c>
    </row>
    <row r="119" spans="1:7" ht="16.5" customHeight="1" x14ac:dyDescent="0.25">
      <c r="A119" s="219" t="s">
        <v>156</v>
      </c>
      <c r="B119" s="201" t="s">
        <v>157</v>
      </c>
      <c r="C119" s="199"/>
      <c r="D119" s="69" t="s">
        <v>71</v>
      </c>
      <c r="E119" s="60">
        <f>E120+E121</f>
        <v>5012.6000000000004</v>
      </c>
      <c r="F119" s="60">
        <f>F120+F121</f>
        <v>5271.7</v>
      </c>
      <c r="G119" s="60">
        <f>G120+G121</f>
        <v>5250.5</v>
      </c>
    </row>
    <row r="120" spans="1:7" ht="14.25" customHeight="1" x14ac:dyDescent="0.25">
      <c r="A120" s="220"/>
      <c r="B120" s="202"/>
      <c r="C120" s="200"/>
      <c r="D120" s="69" t="s">
        <v>72</v>
      </c>
      <c r="E120" s="60">
        <v>5012.6000000000004</v>
      </c>
      <c r="F120" s="60">
        <v>5271.7</v>
      </c>
      <c r="G120" s="54">
        <v>5250.5</v>
      </c>
    </row>
    <row r="121" spans="1:7" ht="18" customHeight="1" x14ac:dyDescent="0.25">
      <c r="A121" s="221"/>
      <c r="B121" s="208"/>
      <c r="C121" s="204"/>
      <c r="D121" s="62" t="s">
        <v>73</v>
      </c>
      <c r="E121" s="60">
        <v>0</v>
      </c>
      <c r="F121" s="60">
        <v>0</v>
      </c>
      <c r="G121" s="54">
        <v>0</v>
      </c>
    </row>
    <row r="122" spans="1:7" ht="15.75" customHeight="1" x14ac:dyDescent="0.25">
      <c r="A122" s="11"/>
      <c r="B122" s="39"/>
      <c r="C122" s="50"/>
      <c r="D122" s="38"/>
      <c r="E122" s="41"/>
      <c r="F122" s="41"/>
      <c r="G122" s="41"/>
    </row>
    <row r="123" spans="1:7" ht="15.75" customHeight="1" x14ac:dyDescent="0.25">
      <c r="A123" s="40"/>
      <c r="B123" s="39"/>
      <c r="C123" s="39"/>
      <c r="D123" s="37"/>
      <c r="E123" s="41"/>
      <c r="F123" s="41"/>
      <c r="G123" s="41"/>
    </row>
    <row r="124" spans="1:7" x14ac:dyDescent="0.25">
      <c r="A124" s="157"/>
      <c r="B124" s="157"/>
      <c r="C124" s="157"/>
      <c r="D124" s="157"/>
      <c r="E124" s="157"/>
      <c r="F124" s="157"/>
      <c r="G124" s="157"/>
    </row>
    <row r="125" spans="1:7" hidden="1" x14ac:dyDescent="0.25">
      <c r="A125" s="216" t="s">
        <v>44</v>
      </c>
      <c r="B125" s="216"/>
      <c r="C125" s="44"/>
      <c r="D125" s="9" t="s">
        <v>45</v>
      </c>
      <c r="E125" s="14"/>
      <c r="F125" s="14"/>
      <c r="G125" s="14"/>
    </row>
    <row r="126" spans="1:7" ht="45" hidden="1" x14ac:dyDescent="0.25">
      <c r="A126" s="217"/>
      <c r="B126" s="217"/>
      <c r="C126" s="45"/>
      <c r="D126" s="9" t="s">
        <v>46</v>
      </c>
      <c r="E126" s="14"/>
      <c r="F126" s="14"/>
      <c r="G126" s="14"/>
    </row>
    <row r="127" spans="1:7" hidden="1" x14ac:dyDescent="0.25">
      <c r="A127" s="217"/>
      <c r="B127" s="217"/>
      <c r="C127" s="45"/>
      <c r="D127" s="9" t="s">
        <v>47</v>
      </c>
      <c r="E127" s="14"/>
      <c r="F127" s="14"/>
      <c r="G127" s="14"/>
    </row>
    <row r="128" spans="1:7" hidden="1" x14ac:dyDescent="0.25">
      <c r="A128" s="218"/>
      <c r="B128" s="218"/>
      <c r="C128" s="45"/>
      <c r="D128" s="11" t="s">
        <v>48</v>
      </c>
      <c r="E128" s="15"/>
      <c r="F128" s="15"/>
      <c r="G128" s="15"/>
    </row>
  </sheetData>
  <mergeCells count="76">
    <mergeCell ref="B33:B35"/>
    <mergeCell ref="C33:C35"/>
    <mergeCell ref="C100:C103"/>
    <mergeCell ref="A119:A121"/>
    <mergeCell ref="B119:B121"/>
    <mergeCell ref="C119:C121"/>
    <mergeCell ref="A116:A118"/>
    <mergeCell ref="B116:B118"/>
    <mergeCell ref="C116:C118"/>
    <mergeCell ref="A67:A70"/>
    <mergeCell ref="B67:B70"/>
    <mergeCell ref="C67:C70"/>
    <mergeCell ref="B54:B57"/>
    <mergeCell ref="C54:C57"/>
    <mergeCell ref="A36:A39"/>
    <mergeCell ref="B36:B39"/>
    <mergeCell ref="A125:A128"/>
    <mergeCell ref="B125:B128"/>
    <mergeCell ref="A89:A92"/>
    <mergeCell ref="B89:B92"/>
    <mergeCell ref="C89:C92"/>
    <mergeCell ref="A93:A95"/>
    <mergeCell ref="B93:B95"/>
    <mergeCell ref="C93:C95"/>
    <mergeCell ref="A96:A99"/>
    <mergeCell ref="B96:B99"/>
    <mergeCell ref="C96:C99"/>
    <mergeCell ref="A100:A103"/>
    <mergeCell ref="B100:B103"/>
    <mergeCell ref="B110:B112"/>
    <mergeCell ref="A110:A112"/>
    <mergeCell ref="A107:A109"/>
    <mergeCell ref="A1:G1"/>
    <mergeCell ref="A3:A4"/>
    <mergeCell ref="B3:B4"/>
    <mergeCell ref="D3:D4"/>
    <mergeCell ref="E3:G3"/>
    <mergeCell ref="C3:C4"/>
    <mergeCell ref="A6:A9"/>
    <mergeCell ref="B6:B9"/>
    <mergeCell ref="A124:G124"/>
    <mergeCell ref="B10:B12"/>
    <mergeCell ref="A10:A12"/>
    <mergeCell ref="A13:A15"/>
    <mergeCell ref="B13:B15"/>
    <mergeCell ref="A16:A18"/>
    <mergeCell ref="B16:B18"/>
    <mergeCell ref="A19:A21"/>
    <mergeCell ref="B19:B21"/>
    <mergeCell ref="C6:C9"/>
    <mergeCell ref="C10:C12"/>
    <mergeCell ref="C13:C15"/>
    <mergeCell ref="C16:C18"/>
    <mergeCell ref="C19:C21"/>
    <mergeCell ref="A25:A28"/>
    <mergeCell ref="B25:B28"/>
    <mergeCell ref="C25:C28"/>
    <mergeCell ref="A29:A32"/>
    <mergeCell ref="B29:B32"/>
    <mergeCell ref="C29:C32"/>
    <mergeCell ref="B107:B109"/>
    <mergeCell ref="C107:C109"/>
    <mergeCell ref="A58:A60"/>
    <mergeCell ref="B58:B60"/>
    <mergeCell ref="C58:C60"/>
    <mergeCell ref="A63:A66"/>
    <mergeCell ref="B63:B66"/>
    <mergeCell ref="C63:C66"/>
    <mergeCell ref="A54:A57"/>
    <mergeCell ref="C36:C39"/>
    <mergeCell ref="A40:A43"/>
    <mergeCell ref="B40:B43"/>
    <mergeCell ref="C40:C43"/>
    <mergeCell ref="C45:C47"/>
    <mergeCell ref="B45:B47"/>
    <mergeCell ref="A45:A47"/>
  </mergeCells>
  <pageMargins left="0.51181102362204722" right="0" top="0.15748031496062992" bottom="0.15748031496062992" header="0.31496062992125984" footer="0.31496062992125984"/>
  <pageSetup paperSize="9" scale="5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8"/>
  <sheetViews>
    <sheetView workbookViewId="0">
      <pane ySplit="5" topLeftCell="A95" activePane="bottomLeft" state="frozenSplit"/>
      <selection pane="bottomLeft" activeCell="F115" sqref="F115"/>
    </sheetView>
  </sheetViews>
  <sheetFormatPr defaultColWidth="9.140625" defaultRowHeight="15" x14ac:dyDescent="0.25"/>
  <cols>
    <col min="1" max="1" width="25.85546875" customWidth="1"/>
    <col min="2" max="2" width="38.5703125" customWidth="1"/>
    <col min="3" max="3" width="21.42578125" customWidth="1"/>
    <col min="4" max="4" width="17.7109375" customWidth="1"/>
    <col min="5" max="5" width="12.5703125" customWidth="1"/>
    <col min="6" max="6" width="11" customWidth="1"/>
    <col min="7" max="7" width="11.28515625" customWidth="1"/>
  </cols>
  <sheetData>
    <row r="1" spans="1:7" ht="68.25" customHeight="1" x14ac:dyDescent="0.25">
      <c r="A1" s="234" t="s">
        <v>226</v>
      </c>
      <c r="B1" s="188"/>
      <c r="C1" s="188"/>
      <c r="D1" s="188"/>
      <c r="E1" s="188"/>
    </row>
    <row r="2" spans="1:7" x14ac:dyDescent="0.25">
      <c r="E2" s="141" t="s">
        <v>50</v>
      </c>
    </row>
    <row r="3" spans="1:7" ht="15" customHeight="1" x14ac:dyDescent="0.25">
      <c r="A3" s="158" t="s">
        <v>30</v>
      </c>
      <c r="B3" s="235" t="s">
        <v>244</v>
      </c>
      <c r="C3" s="236" t="s">
        <v>245</v>
      </c>
      <c r="D3" s="238" t="s">
        <v>51</v>
      </c>
      <c r="E3" s="240" t="s">
        <v>52</v>
      </c>
      <c r="F3" s="230" t="s">
        <v>53</v>
      </c>
      <c r="G3" s="232" t="s">
        <v>54</v>
      </c>
    </row>
    <row r="4" spans="1:7" ht="73.5" customHeight="1" x14ac:dyDescent="0.25">
      <c r="A4" s="160"/>
      <c r="B4" s="160"/>
      <c r="C4" s="237"/>
      <c r="D4" s="239"/>
      <c r="E4" s="241"/>
      <c r="F4" s="231"/>
      <c r="G4" s="233"/>
    </row>
    <row r="5" spans="1:7" x14ac:dyDescent="0.25">
      <c r="A5" s="132">
        <v>1</v>
      </c>
      <c r="B5" s="132">
        <v>2</v>
      </c>
      <c r="C5" s="132">
        <v>3</v>
      </c>
      <c r="D5" s="19">
        <v>4</v>
      </c>
      <c r="E5" s="91">
        <v>5</v>
      </c>
      <c r="F5" s="143">
        <v>6</v>
      </c>
      <c r="G5" s="143">
        <v>7</v>
      </c>
    </row>
    <row r="6" spans="1:7" ht="18.75" customHeight="1" x14ac:dyDescent="0.25">
      <c r="A6" s="158" t="s">
        <v>69</v>
      </c>
      <c r="B6" s="210" t="s">
        <v>70</v>
      </c>
      <c r="C6" s="7" t="s">
        <v>71</v>
      </c>
      <c r="D6" s="41">
        <f>D7+D8+D9</f>
        <v>414273.89999999997</v>
      </c>
      <c r="E6" s="92">
        <f>E7+E8+E9</f>
        <v>404413.6</v>
      </c>
      <c r="F6" s="144">
        <f>(E6/D6)*100</f>
        <v>97.61985971117177</v>
      </c>
      <c r="G6" s="96"/>
    </row>
    <row r="7" spans="1:7" ht="16.5" customHeight="1" x14ac:dyDescent="0.25">
      <c r="A7" s="185"/>
      <c r="B7" s="211"/>
      <c r="C7" s="7" t="s">
        <v>72</v>
      </c>
      <c r="D7" s="41">
        <f>D11+D26+D77+D85+D90+D117</f>
        <v>132712.1</v>
      </c>
      <c r="E7" s="92">
        <f>E11+E26+E77+E85+E90+E117</f>
        <v>126281.5</v>
      </c>
      <c r="F7" s="144">
        <f t="shared" ref="F7:F70" si="0">(E7/D7)*100</f>
        <v>95.15447348056432</v>
      </c>
      <c r="G7" s="96"/>
    </row>
    <row r="8" spans="1:7" ht="16.5" customHeight="1" x14ac:dyDescent="0.25">
      <c r="A8" s="185"/>
      <c r="B8" s="211"/>
      <c r="C8" s="7" t="s">
        <v>73</v>
      </c>
      <c r="D8" s="41">
        <f>D12+D27+D91+D121</f>
        <v>252695.19999999998</v>
      </c>
      <c r="E8" s="92">
        <f>E12+E27+E91+E121</f>
        <v>249265.5</v>
      </c>
      <c r="F8" s="144">
        <f t="shared" si="0"/>
        <v>98.64275221690005</v>
      </c>
      <c r="G8" s="96"/>
    </row>
    <row r="9" spans="1:7" ht="20.25" customHeight="1" x14ac:dyDescent="0.25">
      <c r="A9" s="160"/>
      <c r="B9" s="160"/>
      <c r="C9" s="47" t="s">
        <v>74</v>
      </c>
      <c r="D9" s="41">
        <f>D28+D92</f>
        <v>28866.600000000002</v>
      </c>
      <c r="E9" s="92">
        <f>E28+E92</f>
        <v>28866.600000000002</v>
      </c>
      <c r="F9" s="144">
        <f t="shared" si="0"/>
        <v>100</v>
      </c>
      <c r="G9" s="96"/>
    </row>
    <row r="10" spans="1:7" ht="33" customHeight="1" x14ac:dyDescent="0.25">
      <c r="A10" s="212" t="s">
        <v>35</v>
      </c>
      <c r="B10" s="184" t="s">
        <v>75</v>
      </c>
      <c r="C10" s="7" t="s">
        <v>71</v>
      </c>
      <c r="D10" s="41">
        <f>D11+D12</f>
        <v>108296.1</v>
      </c>
      <c r="E10" s="92">
        <f>E11+E12</f>
        <v>108296.1</v>
      </c>
      <c r="F10" s="144">
        <f t="shared" si="0"/>
        <v>100</v>
      </c>
      <c r="G10" s="96"/>
    </row>
    <row r="11" spans="1:7" ht="25.5" customHeight="1" x14ac:dyDescent="0.25">
      <c r="A11" s="213"/>
      <c r="B11" s="186"/>
      <c r="C11" s="7" t="s">
        <v>72</v>
      </c>
      <c r="D11" s="41">
        <f>D14+D17+D24</f>
        <v>28351.100000000002</v>
      </c>
      <c r="E11" s="92">
        <f>E14+E17+E24</f>
        <v>28351.100000000002</v>
      </c>
      <c r="F11" s="144">
        <f t="shared" si="0"/>
        <v>100</v>
      </c>
      <c r="G11" s="96"/>
    </row>
    <row r="12" spans="1:7" ht="34.5" customHeight="1" x14ac:dyDescent="0.25">
      <c r="A12" s="214"/>
      <c r="B12" s="185"/>
      <c r="C12" s="7" t="s">
        <v>73</v>
      </c>
      <c r="D12" s="41">
        <f>D15+D18</f>
        <v>79945</v>
      </c>
      <c r="E12" s="92">
        <f>E15+E18</f>
        <v>79945</v>
      </c>
      <c r="F12" s="144">
        <f t="shared" si="0"/>
        <v>100</v>
      </c>
      <c r="G12" s="96"/>
    </row>
    <row r="13" spans="1:7" ht="21.75" customHeight="1" x14ac:dyDescent="0.25">
      <c r="A13" s="184" t="s">
        <v>36</v>
      </c>
      <c r="B13" s="194" t="s">
        <v>76</v>
      </c>
      <c r="C13" s="7" t="s">
        <v>71</v>
      </c>
      <c r="D13" s="41">
        <f>D14+D15</f>
        <v>106910.20000000001</v>
      </c>
      <c r="E13" s="92">
        <f>E14+E15</f>
        <v>106910.20000000001</v>
      </c>
      <c r="F13" s="144">
        <f t="shared" si="0"/>
        <v>100</v>
      </c>
      <c r="G13" s="96"/>
    </row>
    <row r="14" spans="1:7" ht="24.75" customHeight="1" x14ac:dyDescent="0.25">
      <c r="A14" s="186"/>
      <c r="B14" s="186"/>
      <c r="C14" s="7" t="s">
        <v>72</v>
      </c>
      <c r="D14" s="41">
        <v>27357.9</v>
      </c>
      <c r="E14" s="92">
        <v>27357.9</v>
      </c>
      <c r="F14" s="144">
        <f t="shared" si="0"/>
        <v>100</v>
      </c>
      <c r="G14" s="96"/>
    </row>
    <row r="15" spans="1:7" ht="30" customHeight="1" x14ac:dyDescent="0.25">
      <c r="A15" s="185"/>
      <c r="B15" s="185"/>
      <c r="C15" s="7" t="s">
        <v>73</v>
      </c>
      <c r="D15" s="41">
        <v>79552.3</v>
      </c>
      <c r="E15" s="92">
        <v>79552.3</v>
      </c>
      <c r="F15" s="144">
        <f t="shared" si="0"/>
        <v>100</v>
      </c>
      <c r="G15" s="96"/>
    </row>
    <row r="16" spans="1:7" ht="17.25" customHeight="1" x14ac:dyDescent="0.25">
      <c r="A16" s="184" t="s">
        <v>37</v>
      </c>
      <c r="B16" s="194" t="s">
        <v>77</v>
      </c>
      <c r="C16" s="7" t="s">
        <v>71</v>
      </c>
      <c r="D16" s="41">
        <f>D17+D18</f>
        <v>1365.9</v>
      </c>
      <c r="E16" s="92">
        <f>E17+E18</f>
        <v>1365.9</v>
      </c>
      <c r="F16" s="144">
        <f t="shared" si="0"/>
        <v>100</v>
      </c>
      <c r="G16" s="96"/>
    </row>
    <row r="17" spans="1:7" ht="15.75" customHeight="1" x14ac:dyDescent="0.25">
      <c r="A17" s="186"/>
      <c r="B17" s="186"/>
      <c r="C17" s="7" t="s">
        <v>72</v>
      </c>
      <c r="D17" s="41">
        <v>973.2</v>
      </c>
      <c r="E17" s="92">
        <v>973.2</v>
      </c>
      <c r="F17" s="144">
        <f t="shared" si="0"/>
        <v>100</v>
      </c>
      <c r="G17" s="96"/>
    </row>
    <row r="18" spans="1:7" ht="14.25" customHeight="1" x14ac:dyDescent="0.25">
      <c r="A18" s="185"/>
      <c r="B18" s="185"/>
      <c r="C18" s="7" t="s">
        <v>73</v>
      </c>
      <c r="D18" s="41">
        <v>392.7</v>
      </c>
      <c r="E18" s="92">
        <v>392.7</v>
      </c>
      <c r="F18" s="144">
        <f t="shared" si="0"/>
        <v>100</v>
      </c>
      <c r="G18" s="96"/>
    </row>
    <row r="19" spans="1:7" ht="27" customHeight="1" x14ac:dyDescent="0.25">
      <c r="A19" s="194" t="s">
        <v>78</v>
      </c>
      <c r="B19" s="194" t="s">
        <v>79</v>
      </c>
      <c r="C19" s="7" t="s">
        <v>71</v>
      </c>
      <c r="D19" s="41">
        <f>D20+D21</f>
        <v>490.9</v>
      </c>
      <c r="E19" s="92">
        <f>E20+E21</f>
        <v>490.9</v>
      </c>
      <c r="F19" s="144">
        <f t="shared" si="0"/>
        <v>100</v>
      </c>
      <c r="G19" s="96"/>
    </row>
    <row r="20" spans="1:7" ht="34.5" customHeight="1" x14ac:dyDescent="0.25">
      <c r="A20" s="186"/>
      <c r="B20" s="186"/>
      <c r="C20" s="7" t="s">
        <v>72</v>
      </c>
      <c r="D20" s="41">
        <v>98.2</v>
      </c>
      <c r="E20" s="92">
        <v>98.2</v>
      </c>
      <c r="F20" s="144">
        <f t="shared" si="0"/>
        <v>100</v>
      </c>
      <c r="G20" s="96"/>
    </row>
    <row r="21" spans="1:7" ht="50.25" customHeight="1" x14ac:dyDescent="0.25">
      <c r="A21" s="185"/>
      <c r="B21" s="185"/>
      <c r="C21" s="7" t="s">
        <v>73</v>
      </c>
      <c r="D21" s="41">
        <v>392.7</v>
      </c>
      <c r="E21" s="92">
        <v>392.7</v>
      </c>
      <c r="F21" s="144">
        <f t="shared" si="0"/>
        <v>100</v>
      </c>
      <c r="G21" s="96"/>
    </row>
    <row r="22" spans="1:7" ht="139.5" customHeight="1" x14ac:dyDescent="0.25">
      <c r="A22" s="135" t="s">
        <v>80</v>
      </c>
      <c r="B22" s="135" t="s">
        <v>81</v>
      </c>
      <c r="C22" s="7" t="s">
        <v>72</v>
      </c>
      <c r="D22" s="41">
        <v>187.1</v>
      </c>
      <c r="E22" s="92">
        <v>187.1</v>
      </c>
      <c r="F22" s="144">
        <f t="shared" si="0"/>
        <v>100</v>
      </c>
      <c r="G22" s="96"/>
    </row>
    <row r="23" spans="1:7" ht="90.75" customHeight="1" x14ac:dyDescent="0.25">
      <c r="A23" s="132" t="s">
        <v>82</v>
      </c>
      <c r="B23" s="138" t="s">
        <v>83</v>
      </c>
      <c r="C23" s="7" t="s">
        <v>72</v>
      </c>
      <c r="D23" s="41">
        <v>687.9</v>
      </c>
      <c r="E23" s="92">
        <v>687.9</v>
      </c>
      <c r="F23" s="144">
        <f t="shared" si="0"/>
        <v>100</v>
      </c>
      <c r="G23" s="96"/>
    </row>
    <row r="24" spans="1:7" ht="90" customHeight="1" x14ac:dyDescent="0.25">
      <c r="A24" s="132" t="s">
        <v>38</v>
      </c>
      <c r="B24" s="132" t="s">
        <v>85</v>
      </c>
      <c r="C24" s="37" t="s">
        <v>72</v>
      </c>
      <c r="D24" s="41">
        <v>20</v>
      </c>
      <c r="E24" s="92">
        <v>20</v>
      </c>
      <c r="F24" s="144">
        <f t="shared" si="0"/>
        <v>100</v>
      </c>
      <c r="G24" s="96"/>
    </row>
    <row r="25" spans="1:7" ht="17.25" customHeight="1" x14ac:dyDescent="0.25">
      <c r="A25" s="184" t="s">
        <v>87</v>
      </c>
      <c r="B25" s="184" t="s">
        <v>86</v>
      </c>
      <c r="C25" s="7" t="s">
        <v>71</v>
      </c>
      <c r="D25" s="41">
        <f>D26+D27+D28</f>
        <v>242651.19999999998</v>
      </c>
      <c r="E25" s="92">
        <f>E26+E27+E28</f>
        <v>242499</v>
      </c>
      <c r="F25" s="144">
        <f t="shared" si="0"/>
        <v>99.937276222000975</v>
      </c>
      <c r="G25" s="96"/>
    </row>
    <row r="26" spans="1:7" ht="23.25" customHeight="1" x14ac:dyDescent="0.25">
      <c r="A26" s="186"/>
      <c r="B26" s="186"/>
      <c r="C26" s="7" t="s">
        <v>72</v>
      </c>
      <c r="D26" s="41">
        <f>D30+D37+D64+D68+D71+D76</f>
        <v>66922.2</v>
      </c>
      <c r="E26" s="92">
        <f>E30+E37+E64+E68+E71+E76</f>
        <v>66917</v>
      </c>
      <c r="F26" s="144">
        <f t="shared" si="0"/>
        <v>99.992229783240845</v>
      </c>
      <c r="G26" s="96"/>
    </row>
    <row r="27" spans="1:7" ht="23.25" customHeight="1" x14ac:dyDescent="0.25">
      <c r="A27" s="186"/>
      <c r="B27" s="186"/>
      <c r="C27" s="7" t="s">
        <v>73</v>
      </c>
      <c r="D27" s="41">
        <f t="shared" ref="D27:E28" si="1">D31+D38+D65+D69</f>
        <v>146862.39999999999</v>
      </c>
      <c r="E27" s="92">
        <f t="shared" si="1"/>
        <v>146715.4</v>
      </c>
      <c r="F27" s="144">
        <f t="shared" si="0"/>
        <v>99.899906306855939</v>
      </c>
      <c r="G27" s="96"/>
    </row>
    <row r="28" spans="1:7" ht="23.25" customHeight="1" x14ac:dyDescent="0.25">
      <c r="A28" s="185"/>
      <c r="B28" s="185"/>
      <c r="C28" s="47" t="s">
        <v>74</v>
      </c>
      <c r="D28" s="41">
        <f t="shared" si="1"/>
        <v>28866.600000000002</v>
      </c>
      <c r="E28" s="92">
        <f t="shared" si="1"/>
        <v>28866.600000000002</v>
      </c>
      <c r="F28" s="144">
        <f t="shared" si="0"/>
        <v>100</v>
      </c>
      <c r="G28" s="96"/>
    </row>
    <row r="29" spans="1:7" ht="34.5" customHeight="1" x14ac:dyDescent="0.25">
      <c r="A29" s="184" t="s">
        <v>39</v>
      </c>
      <c r="B29" s="184" t="s">
        <v>88</v>
      </c>
      <c r="C29" s="7" t="s">
        <v>71</v>
      </c>
      <c r="D29" s="41">
        <f>D30+D31+D32</f>
        <v>214716.80000000002</v>
      </c>
      <c r="E29" s="92">
        <f>E30+E31+E32</f>
        <v>214716.80000000002</v>
      </c>
      <c r="F29" s="144">
        <f t="shared" si="0"/>
        <v>100</v>
      </c>
      <c r="G29" s="96"/>
    </row>
    <row r="30" spans="1:7" ht="33" customHeight="1" x14ac:dyDescent="0.25">
      <c r="A30" s="186"/>
      <c r="B30" s="186"/>
      <c r="C30" s="7" t="s">
        <v>72</v>
      </c>
      <c r="D30" s="41">
        <v>65805.100000000006</v>
      </c>
      <c r="E30" s="92">
        <v>65805.100000000006</v>
      </c>
      <c r="F30" s="144">
        <f t="shared" si="0"/>
        <v>100</v>
      </c>
      <c r="G30" s="96"/>
    </row>
    <row r="31" spans="1:7" ht="34.5" customHeight="1" x14ac:dyDescent="0.25">
      <c r="A31" s="186"/>
      <c r="B31" s="186"/>
      <c r="C31" s="7" t="s">
        <v>73</v>
      </c>
      <c r="D31" s="41">
        <v>132136.5</v>
      </c>
      <c r="E31" s="92">
        <v>132136.5</v>
      </c>
      <c r="F31" s="144">
        <f t="shared" si="0"/>
        <v>100</v>
      </c>
      <c r="G31" s="96"/>
    </row>
    <row r="32" spans="1:7" ht="34.5" customHeight="1" x14ac:dyDescent="0.25">
      <c r="A32" s="185"/>
      <c r="B32" s="185"/>
      <c r="C32" s="47" t="s">
        <v>74</v>
      </c>
      <c r="D32" s="16">
        <v>16775.2</v>
      </c>
      <c r="E32" s="17">
        <v>16775.2</v>
      </c>
      <c r="F32" s="144">
        <f t="shared" si="0"/>
        <v>100</v>
      </c>
      <c r="G32" s="96"/>
    </row>
    <row r="33" spans="1:7" ht="18" customHeight="1" x14ac:dyDescent="0.25">
      <c r="A33" s="139"/>
      <c r="B33" s="226" t="s">
        <v>231</v>
      </c>
      <c r="C33" s="121" t="s">
        <v>71</v>
      </c>
      <c r="D33" s="16">
        <f>D34+D35</f>
        <v>1049.3</v>
      </c>
      <c r="E33" s="17">
        <f>E34+E35</f>
        <v>1049.3</v>
      </c>
      <c r="F33" s="144">
        <f t="shared" si="0"/>
        <v>100</v>
      </c>
      <c r="G33" s="96"/>
    </row>
    <row r="34" spans="1:7" ht="18.75" customHeight="1" x14ac:dyDescent="0.25">
      <c r="A34" s="139" t="s">
        <v>230</v>
      </c>
      <c r="B34" s="227"/>
      <c r="C34" s="121" t="s">
        <v>73</v>
      </c>
      <c r="D34" s="16">
        <v>31.3</v>
      </c>
      <c r="E34" s="17">
        <v>31.3</v>
      </c>
      <c r="F34" s="144">
        <f t="shared" si="0"/>
        <v>100</v>
      </c>
      <c r="G34" s="96"/>
    </row>
    <row r="35" spans="1:7" ht="26.25" customHeight="1" x14ac:dyDescent="0.25">
      <c r="A35" s="139"/>
      <c r="B35" s="228"/>
      <c r="C35" s="121" t="s">
        <v>74</v>
      </c>
      <c r="D35" s="16">
        <v>1018</v>
      </c>
      <c r="E35" s="17">
        <v>1018</v>
      </c>
      <c r="F35" s="144">
        <f t="shared" si="0"/>
        <v>100</v>
      </c>
      <c r="G35" s="96"/>
    </row>
    <row r="36" spans="1:7" ht="20.25" customHeight="1" x14ac:dyDescent="0.25">
      <c r="A36" s="184" t="s">
        <v>40</v>
      </c>
      <c r="B36" s="194" t="s">
        <v>89</v>
      </c>
      <c r="C36" s="7" t="s">
        <v>71</v>
      </c>
      <c r="D36" s="41">
        <f>D37+D38+D39</f>
        <v>21089.399999999998</v>
      </c>
      <c r="E36" s="92">
        <f>E37+E38+E39</f>
        <v>20937.599999999999</v>
      </c>
      <c r="F36" s="144">
        <f t="shared" si="0"/>
        <v>99.280207118267953</v>
      </c>
      <c r="G36" s="96"/>
    </row>
    <row r="37" spans="1:7" ht="18" customHeight="1" x14ac:dyDescent="0.25">
      <c r="A37" s="186"/>
      <c r="B37" s="186"/>
      <c r="C37" s="7" t="s">
        <v>72</v>
      </c>
      <c r="D37" s="41">
        <f>D41+D62</f>
        <v>859.3</v>
      </c>
      <c r="E37" s="92">
        <f>E41+E62</f>
        <v>854.5</v>
      </c>
      <c r="F37" s="144">
        <f t="shared" si="0"/>
        <v>99.44140579541488</v>
      </c>
      <c r="G37" s="96"/>
    </row>
    <row r="38" spans="1:7" ht="18" customHeight="1" x14ac:dyDescent="0.25">
      <c r="A38" s="186"/>
      <c r="B38" s="186"/>
      <c r="C38" s="7" t="s">
        <v>73</v>
      </c>
      <c r="D38" s="41">
        <f>D42+D61</f>
        <v>14462.499999999998</v>
      </c>
      <c r="E38" s="92">
        <f>E42+E61</f>
        <v>14315.499999999998</v>
      </c>
      <c r="F38" s="144">
        <f t="shared" si="0"/>
        <v>98.983578219533271</v>
      </c>
      <c r="G38" s="96"/>
    </row>
    <row r="39" spans="1:7" ht="18.75" customHeight="1" x14ac:dyDescent="0.25">
      <c r="A39" s="185"/>
      <c r="B39" s="185"/>
      <c r="C39" s="47" t="s">
        <v>74</v>
      </c>
      <c r="D39" s="41">
        <f>D43</f>
        <v>5767.6</v>
      </c>
      <c r="E39" s="92">
        <f>E43</f>
        <v>5767.6</v>
      </c>
      <c r="F39" s="144">
        <f t="shared" si="0"/>
        <v>100</v>
      </c>
      <c r="G39" s="96"/>
    </row>
    <row r="40" spans="1:7" ht="23.25" customHeight="1" x14ac:dyDescent="0.25">
      <c r="A40" s="194" t="s">
        <v>90</v>
      </c>
      <c r="B40" s="196" t="s">
        <v>91</v>
      </c>
      <c r="C40" s="7" t="s">
        <v>71</v>
      </c>
      <c r="D40" s="41">
        <f>D41+D42+D43</f>
        <v>18425.3</v>
      </c>
      <c r="E40" s="92">
        <f>E41+E42+E43</f>
        <v>18273.5</v>
      </c>
      <c r="F40" s="144">
        <f t="shared" si="0"/>
        <v>99.176132817376114</v>
      </c>
      <c r="G40" s="96"/>
    </row>
    <row r="41" spans="1:7" ht="26.25" customHeight="1" x14ac:dyDescent="0.25">
      <c r="A41" s="195"/>
      <c r="B41" s="197"/>
      <c r="C41" s="7" t="s">
        <v>72</v>
      </c>
      <c r="D41" s="41">
        <f>D46+D50+D55+D59</f>
        <v>858.69999999999993</v>
      </c>
      <c r="E41" s="92">
        <f>E46+E50+E55+E59</f>
        <v>853.9</v>
      </c>
      <c r="F41" s="144">
        <f t="shared" si="0"/>
        <v>99.441015488529175</v>
      </c>
      <c r="G41" s="96"/>
    </row>
    <row r="42" spans="1:7" ht="23.25" customHeight="1" x14ac:dyDescent="0.25">
      <c r="A42" s="195"/>
      <c r="B42" s="197"/>
      <c r="C42" s="7" t="s">
        <v>73</v>
      </c>
      <c r="D42" s="41">
        <f>D44+D47+D49+D51+D52+D53+D56+D60+D48</f>
        <v>11798.999999999998</v>
      </c>
      <c r="E42" s="92">
        <f>E44+E47+E49+E51+E52+E53+E56+E60+E48</f>
        <v>11651.999999999998</v>
      </c>
      <c r="F42" s="144">
        <f t="shared" si="0"/>
        <v>98.754131706076791</v>
      </c>
      <c r="G42" s="96"/>
    </row>
    <row r="43" spans="1:7" ht="28.5" customHeight="1" x14ac:dyDescent="0.25">
      <c r="A43" s="195"/>
      <c r="B43" s="198"/>
      <c r="C43" s="47" t="s">
        <v>74</v>
      </c>
      <c r="D43" s="41">
        <f>D57</f>
        <v>5767.6</v>
      </c>
      <c r="E43" s="92">
        <f>E57</f>
        <v>5767.6</v>
      </c>
      <c r="F43" s="144">
        <f t="shared" si="0"/>
        <v>100</v>
      </c>
      <c r="G43" s="96"/>
    </row>
    <row r="44" spans="1:7" ht="89.25" customHeight="1" x14ac:dyDescent="0.25">
      <c r="A44" s="134"/>
      <c r="B44" s="56" t="s">
        <v>92</v>
      </c>
      <c r="C44" s="52" t="s">
        <v>73</v>
      </c>
      <c r="D44" s="41">
        <v>737.4</v>
      </c>
      <c r="E44" s="92">
        <v>737.4</v>
      </c>
      <c r="F44" s="144">
        <f t="shared" si="0"/>
        <v>100</v>
      </c>
      <c r="G44" s="96"/>
    </row>
    <row r="45" spans="1:7" ht="28.5" customHeight="1" x14ac:dyDescent="0.25">
      <c r="A45" s="191"/>
      <c r="B45" s="201" t="s">
        <v>93</v>
      </c>
      <c r="C45" s="7" t="s">
        <v>71</v>
      </c>
      <c r="D45" s="59">
        <f>D46+D47</f>
        <v>2557.6</v>
      </c>
      <c r="E45" s="93">
        <f>E46+E47</f>
        <v>2557.6</v>
      </c>
      <c r="F45" s="144">
        <f t="shared" si="0"/>
        <v>100</v>
      </c>
      <c r="G45" s="96"/>
    </row>
    <row r="46" spans="1:7" ht="28.5" customHeight="1" x14ac:dyDescent="0.25">
      <c r="A46" s="192"/>
      <c r="B46" s="202"/>
      <c r="C46" s="7" t="s">
        <v>72</v>
      </c>
      <c r="D46" s="60">
        <v>511.5</v>
      </c>
      <c r="E46" s="94">
        <v>511.5</v>
      </c>
      <c r="F46" s="144">
        <f t="shared" si="0"/>
        <v>100</v>
      </c>
      <c r="G46" s="96"/>
    </row>
    <row r="47" spans="1:7" ht="52.5" customHeight="1" x14ac:dyDescent="0.25">
      <c r="A47" s="192"/>
      <c r="B47" s="202"/>
      <c r="C47" s="117" t="s">
        <v>73</v>
      </c>
      <c r="D47" s="61">
        <v>2046.1</v>
      </c>
      <c r="E47" s="94">
        <v>2046.1</v>
      </c>
      <c r="F47" s="144">
        <f t="shared" si="0"/>
        <v>100</v>
      </c>
      <c r="G47" s="96"/>
    </row>
    <row r="48" spans="1:7" ht="76.5" customHeight="1" x14ac:dyDescent="0.25">
      <c r="A48" s="51"/>
      <c r="B48" s="118" t="s">
        <v>232</v>
      </c>
      <c r="C48" s="62" t="s">
        <v>73</v>
      </c>
      <c r="D48" s="61">
        <v>98.8</v>
      </c>
      <c r="E48" s="94">
        <v>98.8</v>
      </c>
      <c r="F48" s="144">
        <f t="shared" si="0"/>
        <v>100</v>
      </c>
      <c r="G48" s="96"/>
    </row>
    <row r="49" spans="1:7" ht="72.75" customHeight="1" x14ac:dyDescent="0.25">
      <c r="A49" s="51"/>
      <c r="B49" s="58" t="s">
        <v>94</v>
      </c>
      <c r="C49" s="63" t="s">
        <v>73</v>
      </c>
      <c r="D49" s="60">
        <v>4237.3</v>
      </c>
      <c r="E49" s="94">
        <v>4237.3</v>
      </c>
      <c r="F49" s="144">
        <f t="shared" si="0"/>
        <v>100</v>
      </c>
      <c r="G49" s="96"/>
    </row>
    <row r="50" spans="1:7" ht="63" customHeight="1" x14ac:dyDescent="0.25">
      <c r="A50" s="51"/>
      <c r="B50" s="58" t="s">
        <v>95</v>
      </c>
      <c r="C50" s="63" t="s">
        <v>72</v>
      </c>
      <c r="D50" s="60">
        <v>193.9</v>
      </c>
      <c r="E50" s="94">
        <v>189.1</v>
      </c>
      <c r="F50" s="144">
        <f t="shared" si="0"/>
        <v>97.52449716348633</v>
      </c>
      <c r="G50" s="96"/>
    </row>
    <row r="51" spans="1:7" ht="84.75" customHeight="1" x14ac:dyDescent="0.25">
      <c r="A51" s="51"/>
      <c r="B51" s="58" t="s">
        <v>96</v>
      </c>
      <c r="C51" s="63" t="s">
        <v>73</v>
      </c>
      <c r="D51" s="60">
        <v>2330.3000000000002</v>
      </c>
      <c r="E51" s="94">
        <v>2198.5</v>
      </c>
      <c r="F51" s="144">
        <f t="shared" si="0"/>
        <v>94.34407587005964</v>
      </c>
      <c r="G51" s="96"/>
    </row>
    <row r="52" spans="1:7" ht="44.25" customHeight="1" x14ac:dyDescent="0.25">
      <c r="A52" s="51"/>
      <c r="B52" s="58" t="s">
        <v>97</v>
      </c>
      <c r="C52" s="63" t="s">
        <v>73</v>
      </c>
      <c r="D52" s="60">
        <v>3.6</v>
      </c>
      <c r="E52" s="94">
        <v>0</v>
      </c>
      <c r="F52" s="144">
        <f t="shared" si="0"/>
        <v>0</v>
      </c>
      <c r="G52" s="96"/>
    </row>
    <row r="53" spans="1:7" ht="72" customHeight="1" x14ac:dyDescent="0.25">
      <c r="A53" s="51"/>
      <c r="B53" s="58" t="s">
        <v>98</v>
      </c>
      <c r="C53" s="63" t="s">
        <v>73</v>
      </c>
      <c r="D53" s="60">
        <v>581.29999999999995</v>
      </c>
      <c r="E53" s="94">
        <v>569.70000000000005</v>
      </c>
      <c r="F53" s="144">
        <f t="shared" si="0"/>
        <v>98.004472733528317</v>
      </c>
      <c r="G53" s="96"/>
    </row>
    <row r="54" spans="1:7" ht="20.25" customHeight="1" x14ac:dyDescent="0.25">
      <c r="A54" s="191"/>
      <c r="B54" s="201" t="s">
        <v>99</v>
      </c>
      <c r="C54" s="63" t="s">
        <v>71</v>
      </c>
      <c r="D54" s="60">
        <f>D55+D56+D57</f>
        <v>7643.3</v>
      </c>
      <c r="E54" s="95">
        <f>E55+E56+E57</f>
        <v>7643.3</v>
      </c>
      <c r="F54" s="144">
        <f t="shared" si="0"/>
        <v>100</v>
      </c>
      <c r="G54" s="96"/>
    </row>
    <row r="55" spans="1:7" ht="24.75" customHeight="1" x14ac:dyDescent="0.25">
      <c r="A55" s="192"/>
      <c r="B55" s="202"/>
      <c r="C55" s="63" t="s">
        <v>72</v>
      </c>
      <c r="D55" s="60">
        <v>152.9</v>
      </c>
      <c r="E55" s="94">
        <v>152.9</v>
      </c>
      <c r="F55" s="144">
        <f t="shared" si="0"/>
        <v>100</v>
      </c>
      <c r="G55" s="96"/>
    </row>
    <row r="56" spans="1:7" ht="24.75" customHeight="1" x14ac:dyDescent="0.25">
      <c r="A56" s="192"/>
      <c r="B56" s="202"/>
      <c r="C56" s="63" t="s">
        <v>73</v>
      </c>
      <c r="D56" s="60">
        <v>1722.8</v>
      </c>
      <c r="E56" s="94">
        <v>1722.8</v>
      </c>
      <c r="F56" s="144">
        <f t="shared" si="0"/>
        <v>100</v>
      </c>
      <c r="G56" s="96"/>
    </row>
    <row r="57" spans="1:7" ht="33" customHeight="1" x14ac:dyDescent="0.25">
      <c r="A57" s="193"/>
      <c r="B57" s="208"/>
      <c r="C57" s="63" t="s">
        <v>74</v>
      </c>
      <c r="D57" s="60">
        <v>5767.6</v>
      </c>
      <c r="E57" s="94">
        <v>5767.6</v>
      </c>
      <c r="F57" s="144">
        <f t="shared" si="0"/>
        <v>100</v>
      </c>
      <c r="G57" s="96"/>
    </row>
    <row r="58" spans="1:7" ht="25.5" customHeight="1" x14ac:dyDescent="0.25">
      <c r="A58" s="191"/>
      <c r="B58" s="191" t="s">
        <v>100</v>
      </c>
      <c r="C58" s="63" t="s">
        <v>71</v>
      </c>
      <c r="D58" s="60">
        <f>D59+D60</f>
        <v>41.8</v>
      </c>
      <c r="E58" s="95">
        <f>E59+E60</f>
        <v>41.8</v>
      </c>
      <c r="F58" s="144">
        <f t="shared" si="0"/>
        <v>100</v>
      </c>
      <c r="G58" s="96"/>
    </row>
    <row r="59" spans="1:7" ht="27" customHeight="1" x14ac:dyDescent="0.25">
      <c r="A59" s="192"/>
      <c r="B59" s="192"/>
      <c r="C59" s="63" t="s">
        <v>72</v>
      </c>
      <c r="D59" s="60">
        <v>0.4</v>
      </c>
      <c r="E59" s="94">
        <v>0.4</v>
      </c>
      <c r="F59" s="144">
        <f t="shared" si="0"/>
        <v>100</v>
      </c>
      <c r="G59" s="96"/>
    </row>
    <row r="60" spans="1:7" ht="27.75" customHeight="1" x14ac:dyDescent="0.25">
      <c r="A60" s="193"/>
      <c r="B60" s="193"/>
      <c r="C60" s="63" t="s">
        <v>73</v>
      </c>
      <c r="D60" s="60">
        <v>41.4</v>
      </c>
      <c r="E60" s="94">
        <v>41.4</v>
      </c>
      <c r="F60" s="144">
        <f t="shared" si="0"/>
        <v>100</v>
      </c>
      <c r="G60" s="96"/>
    </row>
    <row r="61" spans="1:7" ht="75.75" customHeight="1" x14ac:dyDescent="0.25">
      <c r="A61" s="51" t="s">
        <v>101</v>
      </c>
      <c r="B61" s="58" t="s">
        <v>103</v>
      </c>
      <c r="C61" s="63" t="s">
        <v>73</v>
      </c>
      <c r="D61" s="60">
        <v>2663.5</v>
      </c>
      <c r="E61" s="94">
        <v>2663.5</v>
      </c>
      <c r="F61" s="144">
        <f t="shared" si="0"/>
        <v>100</v>
      </c>
      <c r="G61" s="96"/>
    </row>
    <row r="62" spans="1:7" ht="45.75" customHeight="1" x14ac:dyDescent="0.25">
      <c r="A62" s="51" t="s">
        <v>102</v>
      </c>
      <c r="B62" s="58" t="s">
        <v>104</v>
      </c>
      <c r="C62" s="63" t="s">
        <v>72</v>
      </c>
      <c r="D62" s="60">
        <v>0.6</v>
      </c>
      <c r="E62" s="94">
        <v>0.6</v>
      </c>
      <c r="F62" s="144">
        <f t="shared" si="0"/>
        <v>100</v>
      </c>
      <c r="G62" s="96"/>
    </row>
    <row r="63" spans="1:7" ht="19.5" customHeight="1" x14ac:dyDescent="0.25">
      <c r="A63" s="205" t="s">
        <v>41</v>
      </c>
      <c r="B63" s="201" t="s">
        <v>109</v>
      </c>
      <c r="C63" s="63" t="s">
        <v>71</v>
      </c>
      <c r="D63" s="60">
        <f>D64+D65+D66</f>
        <v>3134.9</v>
      </c>
      <c r="E63" s="95">
        <f>E64+E65+E66</f>
        <v>3134.9</v>
      </c>
      <c r="F63" s="144">
        <f t="shared" si="0"/>
        <v>100</v>
      </c>
      <c r="G63" s="96"/>
    </row>
    <row r="64" spans="1:7" ht="25.5" customHeight="1" x14ac:dyDescent="0.25">
      <c r="A64" s="206"/>
      <c r="B64" s="202"/>
      <c r="C64" s="63" t="s">
        <v>72</v>
      </c>
      <c r="D64" s="60">
        <v>133.9</v>
      </c>
      <c r="E64" s="94">
        <v>133.9</v>
      </c>
      <c r="F64" s="144">
        <f t="shared" si="0"/>
        <v>100</v>
      </c>
      <c r="G64" s="96"/>
    </row>
    <row r="65" spans="1:7" ht="27" customHeight="1" x14ac:dyDescent="0.25">
      <c r="A65" s="206"/>
      <c r="B65" s="202"/>
      <c r="C65" s="63" t="s">
        <v>73</v>
      </c>
      <c r="D65" s="60">
        <v>120</v>
      </c>
      <c r="E65" s="94">
        <v>120</v>
      </c>
      <c r="F65" s="144">
        <f t="shared" si="0"/>
        <v>100</v>
      </c>
      <c r="G65" s="96"/>
    </row>
    <row r="66" spans="1:7" ht="23.25" customHeight="1" x14ac:dyDescent="0.25">
      <c r="A66" s="207"/>
      <c r="B66" s="208"/>
      <c r="C66" s="63" t="s">
        <v>74</v>
      </c>
      <c r="D66" s="60">
        <v>2881</v>
      </c>
      <c r="E66" s="94">
        <v>2881</v>
      </c>
      <c r="F66" s="144">
        <f t="shared" si="0"/>
        <v>100</v>
      </c>
      <c r="G66" s="96"/>
    </row>
    <row r="67" spans="1:7" ht="25.5" customHeight="1" x14ac:dyDescent="0.25">
      <c r="A67" s="229" t="s">
        <v>42</v>
      </c>
      <c r="B67" s="201" t="s">
        <v>110</v>
      </c>
      <c r="C67" s="64" t="s">
        <v>71</v>
      </c>
      <c r="D67" s="60">
        <f>D68+D69+D70</f>
        <v>3586.5</v>
      </c>
      <c r="E67" s="95">
        <f>E68+E69+E70</f>
        <v>3586.5</v>
      </c>
      <c r="F67" s="144">
        <f t="shared" si="0"/>
        <v>100</v>
      </c>
      <c r="G67" s="96"/>
    </row>
    <row r="68" spans="1:7" ht="27" customHeight="1" x14ac:dyDescent="0.25">
      <c r="A68" s="192"/>
      <c r="B68" s="202"/>
      <c r="C68" s="64" t="s">
        <v>72</v>
      </c>
      <c r="D68" s="60">
        <v>0.3</v>
      </c>
      <c r="E68" s="94">
        <v>0.3</v>
      </c>
      <c r="F68" s="144">
        <f t="shared" si="0"/>
        <v>100</v>
      </c>
      <c r="G68" s="96"/>
    </row>
    <row r="69" spans="1:7" ht="27.75" customHeight="1" x14ac:dyDescent="0.25">
      <c r="A69" s="192"/>
      <c r="B69" s="202"/>
      <c r="C69" s="64" t="s">
        <v>73</v>
      </c>
      <c r="D69" s="60">
        <v>143.4</v>
      </c>
      <c r="E69" s="94">
        <v>143.4</v>
      </c>
      <c r="F69" s="144">
        <f t="shared" si="0"/>
        <v>100</v>
      </c>
      <c r="G69" s="96"/>
    </row>
    <row r="70" spans="1:7" ht="22.5" customHeight="1" x14ac:dyDescent="0.25">
      <c r="A70" s="193"/>
      <c r="B70" s="208"/>
      <c r="C70" s="64" t="s">
        <v>74</v>
      </c>
      <c r="D70" s="60">
        <v>3442.8</v>
      </c>
      <c r="E70" s="94">
        <v>3442.8</v>
      </c>
      <c r="F70" s="144">
        <f t="shared" si="0"/>
        <v>100</v>
      </c>
      <c r="G70" s="96"/>
    </row>
    <row r="71" spans="1:7" ht="27.75" customHeight="1" x14ac:dyDescent="0.25">
      <c r="A71" s="65" t="s">
        <v>43</v>
      </c>
      <c r="B71" s="58" t="s">
        <v>111</v>
      </c>
      <c r="C71" s="64" t="s">
        <v>72</v>
      </c>
      <c r="D71" s="60">
        <f>D72+D73+D74</f>
        <v>70.2</v>
      </c>
      <c r="E71" s="95">
        <f>E72+E73+E74</f>
        <v>69.8</v>
      </c>
      <c r="F71" s="144">
        <f t="shared" ref="F71:F120" si="2">(E71/D71)*100</f>
        <v>99.430199430199423</v>
      </c>
      <c r="G71" s="96"/>
    </row>
    <row r="72" spans="1:7" ht="76.5" customHeight="1" x14ac:dyDescent="0.25">
      <c r="A72" s="65" t="s">
        <v>105</v>
      </c>
      <c r="B72" s="58" t="s">
        <v>112</v>
      </c>
      <c r="C72" s="64" t="s">
        <v>72</v>
      </c>
      <c r="D72" s="60">
        <v>50</v>
      </c>
      <c r="E72" s="94">
        <v>49.6</v>
      </c>
      <c r="F72" s="144">
        <f t="shared" si="2"/>
        <v>99.2</v>
      </c>
      <c r="G72" s="96"/>
    </row>
    <row r="73" spans="1:7" ht="72" customHeight="1" x14ac:dyDescent="0.25">
      <c r="A73" s="65" t="s">
        <v>106</v>
      </c>
      <c r="B73" s="58" t="s">
        <v>113</v>
      </c>
      <c r="C73" s="64" t="s">
        <v>72</v>
      </c>
      <c r="D73" s="60">
        <v>10</v>
      </c>
      <c r="E73" s="94">
        <v>10</v>
      </c>
      <c r="F73" s="144">
        <f t="shared" si="2"/>
        <v>100</v>
      </c>
      <c r="G73" s="96"/>
    </row>
    <row r="74" spans="1:7" ht="41.25" customHeight="1" x14ac:dyDescent="0.25">
      <c r="A74" s="65" t="s">
        <v>107</v>
      </c>
      <c r="B74" s="58" t="s">
        <v>114</v>
      </c>
      <c r="C74" s="64" t="s">
        <v>72</v>
      </c>
      <c r="D74" s="60">
        <v>10.199999999999999</v>
      </c>
      <c r="E74" s="94">
        <v>10.199999999999999</v>
      </c>
      <c r="F74" s="144">
        <f t="shared" si="2"/>
        <v>100</v>
      </c>
      <c r="G74" s="96"/>
    </row>
    <row r="75" spans="1:7" ht="27.75" customHeight="1" x14ac:dyDescent="0.25">
      <c r="A75" s="65" t="s">
        <v>108</v>
      </c>
      <c r="B75" s="58" t="s">
        <v>115</v>
      </c>
      <c r="C75" s="64" t="s">
        <v>72</v>
      </c>
      <c r="D75" s="60">
        <f>D76</f>
        <v>53.4</v>
      </c>
      <c r="E75" s="95">
        <f>E76</f>
        <v>53.4</v>
      </c>
      <c r="F75" s="144">
        <f t="shared" si="2"/>
        <v>100</v>
      </c>
      <c r="G75" s="96"/>
    </row>
    <row r="76" spans="1:7" ht="45" customHeight="1" x14ac:dyDescent="0.25">
      <c r="A76" s="66" t="s">
        <v>116</v>
      </c>
      <c r="B76" s="58" t="s">
        <v>117</v>
      </c>
      <c r="C76" s="67" t="s">
        <v>72</v>
      </c>
      <c r="D76" s="60">
        <v>53.4</v>
      </c>
      <c r="E76" s="94">
        <v>53.4</v>
      </c>
      <c r="F76" s="144">
        <f t="shared" si="2"/>
        <v>100</v>
      </c>
      <c r="G76" s="96"/>
    </row>
    <row r="77" spans="1:7" ht="120" customHeight="1" x14ac:dyDescent="0.25">
      <c r="A77" s="68" t="s">
        <v>118</v>
      </c>
      <c r="B77" s="122" t="s">
        <v>119</v>
      </c>
      <c r="C77" s="69" t="s">
        <v>72</v>
      </c>
      <c r="D77" s="60">
        <f>D78+D79+D84</f>
        <v>11616.7</v>
      </c>
      <c r="E77" s="95">
        <f>E78+E79+E84</f>
        <v>11599.4</v>
      </c>
      <c r="F77" s="144">
        <f t="shared" si="2"/>
        <v>99.851076467499368</v>
      </c>
      <c r="G77" s="96"/>
    </row>
    <row r="78" spans="1:7" ht="49.5" customHeight="1" x14ac:dyDescent="0.25">
      <c r="A78" s="68" t="s">
        <v>120</v>
      </c>
      <c r="B78" s="58" t="s">
        <v>121</v>
      </c>
      <c r="C78" s="69" t="s">
        <v>72</v>
      </c>
      <c r="D78" s="60">
        <v>8510</v>
      </c>
      <c r="E78" s="94">
        <v>8510</v>
      </c>
      <c r="F78" s="144">
        <f t="shared" si="2"/>
        <v>100</v>
      </c>
      <c r="G78" s="96"/>
    </row>
    <row r="79" spans="1:7" ht="50.25" customHeight="1" x14ac:dyDescent="0.25">
      <c r="A79" s="68" t="s">
        <v>122</v>
      </c>
      <c r="B79" s="58" t="s">
        <v>123</v>
      </c>
      <c r="C79" s="69" t="s">
        <v>72</v>
      </c>
      <c r="D79" s="60">
        <f>D80+D83</f>
        <v>2861.5</v>
      </c>
      <c r="E79" s="95">
        <f>E80+E83</f>
        <v>2861.5</v>
      </c>
      <c r="F79" s="144">
        <f t="shared" si="2"/>
        <v>100</v>
      </c>
      <c r="G79" s="96"/>
    </row>
    <row r="80" spans="1:7" ht="63" customHeight="1" x14ac:dyDescent="0.25">
      <c r="A80" s="68" t="s">
        <v>124</v>
      </c>
      <c r="B80" s="58" t="s">
        <v>125</v>
      </c>
      <c r="C80" s="69" t="s">
        <v>72</v>
      </c>
      <c r="D80" s="60">
        <f>D81+D82</f>
        <v>0</v>
      </c>
      <c r="E80" s="95">
        <f>E81+E82</f>
        <v>0</v>
      </c>
      <c r="F80" s="144"/>
      <c r="G80" s="96"/>
    </row>
    <row r="81" spans="1:7" ht="44.25" customHeight="1" x14ac:dyDescent="0.25">
      <c r="A81" s="51"/>
      <c r="B81" s="58" t="s">
        <v>126</v>
      </c>
      <c r="C81" s="69" t="s">
        <v>72</v>
      </c>
      <c r="D81" s="60">
        <v>0</v>
      </c>
      <c r="E81" s="94">
        <v>0</v>
      </c>
      <c r="F81" s="144"/>
      <c r="G81" s="96"/>
    </row>
    <row r="82" spans="1:7" ht="108.75" customHeight="1" x14ac:dyDescent="0.25">
      <c r="A82" s="51"/>
      <c r="B82" s="58" t="s">
        <v>127</v>
      </c>
      <c r="C82" s="69" t="s">
        <v>72</v>
      </c>
      <c r="D82" s="60">
        <v>0</v>
      </c>
      <c r="E82" s="94">
        <v>0</v>
      </c>
      <c r="F82" s="144"/>
      <c r="G82" s="96"/>
    </row>
    <row r="83" spans="1:7" ht="105" customHeight="1" x14ac:dyDescent="0.25">
      <c r="A83" s="68" t="s">
        <v>128</v>
      </c>
      <c r="B83" s="58" t="s">
        <v>129</v>
      </c>
      <c r="C83" s="69" t="s">
        <v>72</v>
      </c>
      <c r="D83" s="60">
        <v>2861.5</v>
      </c>
      <c r="E83" s="94">
        <v>2861.5</v>
      </c>
      <c r="F83" s="144">
        <f t="shared" si="2"/>
        <v>100</v>
      </c>
      <c r="G83" s="96"/>
    </row>
    <row r="84" spans="1:7" ht="43.5" customHeight="1" x14ac:dyDescent="0.25">
      <c r="A84" s="68" t="s">
        <v>130</v>
      </c>
      <c r="B84" s="58" t="s">
        <v>131</v>
      </c>
      <c r="C84" s="69" t="s">
        <v>72</v>
      </c>
      <c r="D84" s="60">
        <v>245.2</v>
      </c>
      <c r="E84" s="94">
        <v>227.9</v>
      </c>
      <c r="F84" s="144">
        <f t="shared" si="2"/>
        <v>92.944535073409469</v>
      </c>
      <c r="G84" s="96"/>
    </row>
    <row r="85" spans="1:7" ht="33" customHeight="1" x14ac:dyDescent="0.25">
      <c r="A85" s="68" t="s">
        <v>132</v>
      </c>
      <c r="B85" s="58" t="s">
        <v>133</v>
      </c>
      <c r="C85" s="69" t="s">
        <v>72</v>
      </c>
      <c r="D85" s="60">
        <f>D86</f>
        <v>60</v>
      </c>
      <c r="E85" s="95">
        <f>E86</f>
        <v>60</v>
      </c>
      <c r="F85" s="144">
        <f t="shared" si="2"/>
        <v>100</v>
      </c>
      <c r="G85" s="96"/>
    </row>
    <row r="86" spans="1:7" ht="42.75" customHeight="1" x14ac:dyDescent="0.25">
      <c r="A86" s="68" t="s">
        <v>134</v>
      </c>
      <c r="B86" s="58" t="s">
        <v>135</v>
      </c>
      <c r="C86" s="69" t="s">
        <v>72</v>
      </c>
      <c r="D86" s="60">
        <f>D87+D88</f>
        <v>60</v>
      </c>
      <c r="E86" s="95">
        <f>E87+E88</f>
        <v>60</v>
      </c>
      <c r="F86" s="144">
        <f t="shared" si="2"/>
        <v>100</v>
      </c>
      <c r="G86" s="96"/>
    </row>
    <row r="87" spans="1:7" ht="85.5" customHeight="1" x14ac:dyDescent="0.25">
      <c r="A87" s="68" t="s">
        <v>136</v>
      </c>
      <c r="B87" s="58" t="s">
        <v>137</v>
      </c>
      <c r="C87" s="69" t="s">
        <v>72</v>
      </c>
      <c r="D87" s="60">
        <v>46.7</v>
      </c>
      <c r="E87" s="94">
        <v>46.7</v>
      </c>
      <c r="F87" s="144">
        <f t="shared" si="2"/>
        <v>100</v>
      </c>
      <c r="G87" s="96"/>
    </row>
    <row r="88" spans="1:7" ht="48" customHeight="1" x14ac:dyDescent="0.25">
      <c r="A88" s="68" t="s">
        <v>138</v>
      </c>
      <c r="B88" s="58" t="s">
        <v>139</v>
      </c>
      <c r="C88" s="69" t="s">
        <v>72</v>
      </c>
      <c r="D88" s="60">
        <v>13.3</v>
      </c>
      <c r="E88" s="94">
        <v>13.3</v>
      </c>
      <c r="F88" s="144">
        <f t="shared" si="2"/>
        <v>100</v>
      </c>
      <c r="G88" s="96"/>
    </row>
    <row r="89" spans="1:7" ht="18.75" customHeight="1" x14ac:dyDescent="0.25">
      <c r="A89" s="219" t="s">
        <v>140</v>
      </c>
      <c r="B89" s="222" t="s">
        <v>141</v>
      </c>
      <c r="C89" s="69" t="s">
        <v>71</v>
      </c>
      <c r="D89" s="60">
        <f>D90+D91+D92</f>
        <v>46378.2</v>
      </c>
      <c r="E89" s="95">
        <f>E90+E91+E92</f>
        <v>36708.600000000006</v>
      </c>
      <c r="F89" s="144">
        <f t="shared" si="2"/>
        <v>79.150549180433927</v>
      </c>
      <c r="G89" s="96"/>
    </row>
    <row r="90" spans="1:7" ht="15.75" customHeight="1" x14ac:dyDescent="0.25">
      <c r="A90" s="220"/>
      <c r="B90" s="223"/>
      <c r="C90" s="69" t="s">
        <v>72</v>
      </c>
      <c r="D90" s="60">
        <f t="shared" ref="D90:E91" si="3">D94+D97+D111+D114</f>
        <v>20490.400000000001</v>
      </c>
      <c r="E90" s="95">
        <f t="shared" si="3"/>
        <v>14103.500000000002</v>
      </c>
      <c r="F90" s="144">
        <f t="shared" si="2"/>
        <v>68.82979346425644</v>
      </c>
      <c r="G90" s="96"/>
    </row>
    <row r="91" spans="1:7" ht="15.75" customHeight="1" x14ac:dyDescent="0.25">
      <c r="A91" s="220"/>
      <c r="B91" s="223"/>
      <c r="C91" s="69" t="s">
        <v>73</v>
      </c>
      <c r="D91" s="60">
        <f t="shared" si="3"/>
        <v>25887.8</v>
      </c>
      <c r="E91" s="95">
        <f t="shared" si="3"/>
        <v>22605.100000000002</v>
      </c>
      <c r="F91" s="144">
        <f t="shared" si="2"/>
        <v>87.319509575939264</v>
      </c>
      <c r="G91" s="96"/>
    </row>
    <row r="92" spans="1:7" ht="15.75" customHeight="1" x14ac:dyDescent="0.25">
      <c r="A92" s="221"/>
      <c r="B92" s="224"/>
      <c r="C92" s="69" t="s">
        <v>74</v>
      </c>
      <c r="D92" s="60">
        <f t="shared" ref="D92" si="4">D99</f>
        <v>0</v>
      </c>
      <c r="E92" s="95">
        <f>E99</f>
        <v>0</v>
      </c>
      <c r="F92" s="144"/>
      <c r="G92" s="96"/>
    </row>
    <row r="93" spans="1:7" ht="36.75" customHeight="1" x14ac:dyDescent="0.25">
      <c r="A93" s="219" t="s">
        <v>142</v>
      </c>
      <c r="B93" s="201" t="s">
        <v>143</v>
      </c>
      <c r="C93" s="69" t="s">
        <v>71</v>
      </c>
      <c r="D93" s="60">
        <f>D94+D95</f>
        <v>1836.3000000000002</v>
      </c>
      <c r="E93" s="95">
        <f>E94+E95</f>
        <v>1836.3000000000002</v>
      </c>
      <c r="F93" s="144">
        <f t="shared" si="2"/>
        <v>100</v>
      </c>
      <c r="G93" s="96"/>
    </row>
    <row r="94" spans="1:7" ht="15.75" customHeight="1" x14ac:dyDescent="0.25">
      <c r="A94" s="220"/>
      <c r="B94" s="202"/>
      <c r="C94" s="69" t="s">
        <v>72</v>
      </c>
      <c r="D94" s="60">
        <v>1424.7</v>
      </c>
      <c r="E94" s="94">
        <v>1424.7</v>
      </c>
      <c r="F94" s="144">
        <f t="shared" si="2"/>
        <v>100</v>
      </c>
      <c r="G94" s="96"/>
    </row>
    <row r="95" spans="1:7" ht="15.75" customHeight="1" x14ac:dyDescent="0.25">
      <c r="A95" s="221"/>
      <c r="B95" s="208"/>
      <c r="C95" s="69" t="s">
        <v>73</v>
      </c>
      <c r="D95" s="60">
        <v>411.6</v>
      </c>
      <c r="E95" s="94">
        <v>411.6</v>
      </c>
      <c r="F95" s="144">
        <f t="shared" si="2"/>
        <v>100</v>
      </c>
      <c r="G95" s="96"/>
    </row>
    <row r="96" spans="1:7" ht="22.5" customHeight="1" x14ac:dyDescent="0.25">
      <c r="A96" s="219" t="s">
        <v>144</v>
      </c>
      <c r="B96" s="201" t="s">
        <v>145</v>
      </c>
      <c r="C96" s="69" t="s">
        <v>71</v>
      </c>
      <c r="D96" s="60">
        <f>D97+D98+D99</f>
        <v>41710.1</v>
      </c>
      <c r="E96" s="95">
        <f>E97+E98+E99</f>
        <v>32040.500000000004</v>
      </c>
      <c r="F96" s="144">
        <f t="shared" si="2"/>
        <v>76.817125828036865</v>
      </c>
      <c r="G96" s="96"/>
    </row>
    <row r="97" spans="1:7" ht="18.75" customHeight="1" x14ac:dyDescent="0.25">
      <c r="A97" s="220"/>
      <c r="B97" s="202"/>
      <c r="C97" s="69" t="s">
        <v>72</v>
      </c>
      <c r="D97" s="60">
        <f>D101+D104+D105+D106+D108</f>
        <v>19065.099999999999</v>
      </c>
      <c r="E97" s="95">
        <f>E101+E104+E105+E106+E108</f>
        <v>12678.2</v>
      </c>
      <c r="F97" s="144">
        <f t="shared" si="2"/>
        <v>66.499520065459933</v>
      </c>
      <c r="G97" s="96"/>
    </row>
    <row r="98" spans="1:7" ht="20.25" customHeight="1" x14ac:dyDescent="0.25">
      <c r="A98" s="220"/>
      <c r="B98" s="202"/>
      <c r="C98" s="69" t="s">
        <v>73</v>
      </c>
      <c r="D98" s="60">
        <f>D102+D109</f>
        <v>22645</v>
      </c>
      <c r="E98" s="95">
        <f>E102+E109</f>
        <v>19362.300000000003</v>
      </c>
      <c r="F98" s="144">
        <f t="shared" si="2"/>
        <v>85.503643188341812</v>
      </c>
      <c r="G98" s="96"/>
    </row>
    <row r="99" spans="1:7" ht="15.75" customHeight="1" x14ac:dyDescent="0.25">
      <c r="A99" s="221"/>
      <c r="B99" s="208"/>
      <c r="C99" s="69" t="s">
        <v>74</v>
      </c>
      <c r="D99" s="60">
        <f t="shared" ref="D99:E99" si="5">D103</f>
        <v>0</v>
      </c>
      <c r="E99" s="95">
        <f t="shared" si="5"/>
        <v>0</v>
      </c>
      <c r="F99" s="144"/>
      <c r="G99" s="96"/>
    </row>
    <row r="100" spans="1:7" ht="15.75" customHeight="1" x14ac:dyDescent="0.25">
      <c r="A100" s="219" t="s">
        <v>146</v>
      </c>
      <c r="B100" s="222" t="s">
        <v>147</v>
      </c>
      <c r="C100" s="69" t="s">
        <v>71</v>
      </c>
      <c r="D100" s="60">
        <f>D101+D102+D103</f>
        <v>33129.1</v>
      </c>
      <c r="E100" s="95">
        <f>E101+E102+E103</f>
        <v>23494</v>
      </c>
      <c r="F100" s="144">
        <f t="shared" si="2"/>
        <v>70.916505428762036</v>
      </c>
      <c r="G100" s="96"/>
    </row>
    <row r="101" spans="1:7" ht="15.75" customHeight="1" x14ac:dyDescent="0.25">
      <c r="A101" s="220"/>
      <c r="B101" s="223"/>
      <c r="C101" s="69" t="s">
        <v>72</v>
      </c>
      <c r="D101" s="60">
        <v>11285.1</v>
      </c>
      <c r="E101" s="94">
        <v>4931.1000000000004</v>
      </c>
      <c r="F101" s="144">
        <f t="shared" si="2"/>
        <v>43.695669511125288</v>
      </c>
      <c r="G101" s="96"/>
    </row>
    <row r="102" spans="1:7" ht="15.75" customHeight="1" x14ac:dyDescent="0.25">
      <c r="A102" s="220"/>
      <c r="B102" s="223"/>
      <c r="C102" s="69" t="s">
        <v>73</v>
      </c>
      <c r="D102" s="60">
        <v>21844</v>
      </c>
      <c r="E102" s="94">
        <v>18562.900000000001</v>
      </c>
      <c r="F102" s="144">
        <f t="shared" si="2"/>
        <v>84.979399377403411</v>
      </c>
      <c r="G102" s="96"/>
    </row>
    <row r="103" spans="1:7" ht="15.75" customHeight="1" x14ac:dyDescent="0.25">
      <c r="A103" s="221"/>
      <c r="B103" s="224"/>
      <c r="C103" s="69" t="s">
        <v>74</v>
      </c>
      <c r="D103" s="60"/>
      <c r="E103" s="94"/>
      <c r="F103" s="144"/>
      <c r="G103" s="96"/>
    </row>
    <row r="104" spans="1:7" ht="63" customHeight="1" x14ac:dyDescent="0.25">
      <c r="A104" s="68" t="s">
        <v>148</v>
      </c>
      <c r="B104" s="58" t="s">
        <v>149</v>
      </c>
      <c r="C104" s="69" t="s">
        <v>72</v>
      </c>
      <c r="D104" s="60">
        <v>4448.8999999999996</v>
      </c>
      <c r="E104" s="94">
        <v>4448.8999999999996</v>
      </c>
      <c r="F104" s="144">
        <f t="shared" si="2"/>
        <v>100</v>
      </c>
      <c r="G104" s="96"/>
    </row>
    <row r="105" spans="1:7" ht="66.75" customHeight="1" x14ac:dyDescent="0.25">
      <c r="A105" s="68" t="s">
        <v>150</v>
      </c>
      <c r="B105" s="58" t="s">
        <v>151</v>
      </c>
      <c r="C105" s="69" t="s">
        <v>72</v>
      </c>
      <c r="D105" s="60">
        <v>70</v>
      </c>
      <c r="E105" s="94">
        <v>70</v>
      </c>
      <c r="F105" s="144">
        <f t="shared" si="2"/>
        <v>100</v>
      </c>
      <c r="G105" s="96"/>
    </row>
    <row r="106" spans="1:7" ht="78" customHeight="1" x14ac:dyDescent="0.25">
      <c r="A106" s="68" t="s">
        <v>152</v>
      </c>
      <c r="B106" s="118" t="s">
        <v>153</v>
      </c>
      <c r="C106" s="69" t="s">
        <v>72</v>
      </c>
      <c r="D106" s="61">
        <v>724.5</v>
      </c>
      <c r="E106" s="93">
        <v>724.5</v>
      </c>
      <c r="F106" s="144">
        <f t="shared" si="2"/>
        <v>100</v>
      </c>
      <c r="G106" s="96"/>
    </row>
    <row r="107" spans="1:7" ht="29.25" customHeight="1" x14ac:dyDescent="0.25">
      <c r="A107" s="225" t="s">
        <v>235</v>
      </c>
      <c r="B107" s="203" t="s">
        <v>236</v>
      </c>
      <c r="C107" s="69" t="str">
        <f t="shared" ref="C107:C109" si="6">C116</f>
        <v>Всего, в т.ч.</v>
      </c>
      <c r="D107" s="60">
        <f>D108+D109</f>
        <v>3337.6</v>
      </c>
      <c r="E107" s="95">
        <f>E108+E109</f>
        <v>3303.1</v>
      </c>
      <c r="F107" s="144">
        <f t="shared" si="2"/>
        <v>98.966323106423786</v>
      </c>
      <c r="G107" s="96"/>
    </row>
    <row r="108" spans="1:7" ht="24" customHeight="1" x14ac:dyDescent="0.25">
      <c r="A108" s="200"/>
      <c r="B108" s="200"/>
      <c r="C108" s="69" t="str">
        <f t="shared" si="6"/>
        <v>Бюджет округа</v>
      </c>
      <c r="D108" s="60">
        <v>2536.6</v>
      </c>
      <c r="E108" s="142">
        <v>2503.6999999999998</v>
      </c>
      <c r="F108" s="144">
        <f t="shared" si="2"/>
        <v>98.70298825199086</v>
      </c>
      <c r="G108" s="96"/>
    </row>
    <row r="109" spans="1:7" ht="30" customHeight="1" x14ac:dyDescent="0.25">
      <c r="A109" s="204"/>
      <c r="B109" s="204"/>
      <c r="C109" s="69" t="str">
        <f t="shared" si="6"/>
        <v>Областной бюджет</v>
      </c>
      <c r="D109" s="60">
        <v>801</v>
      </c>
      <c r="E109" s="142">
        <v>799.4</v>
      </c>
      <c r="F109" s="144">
        <f t="shared" si="2"/>
        <v>99.80024968789013</v>
      </c>
      <c r="G109" s="96"/>
    </row>
    <row r="110" spans="1:7" ht="30" customHeight="1" x14ac:dyDescent="0.25">
      <c r="A110" s="225" t="s">
        <v>237</v>
      </c>
      <c r="B110" s="225" t="s">
        <v>238</v>
      </c>
      <c r="C110" s="125" t="str">
        <f t="shared" ref="C110:C112" si="7">C107</f>
        <v>Всего, в т.ч.</v>
      </c>
      <c r="D110" s="60">
        <f>D111+D112</f>
        <v>1831.6000000000001</v>
      </c>
      <c r="E110" s="95">
        <f>E111+E112</f>
        <v>1831.6000000000001</v>
      </c>
      <c r="F110" s="144">
        <f t="shared" si="2"/>
        <v>100</v>
      </c>
      <c r="G110" s="96"/>
    </row>
    <row r="111" spans="1:7" ht="30" customHeight="1" x14ac:dyDescent="0.25">
      <c r="A111" s="200"/>
      <c r="B111" s="200"/>
      <c r="C111" s="69" t="str">
        <f t="shared" si="7"/>
        <v>Бюджет округа</v>
      </c>
      <c r="D111" s="60">
        <v>0.4</v>
      </c>
      <c r="E111" s="142">
        <v>0.4</v>
      </c>
      <c r="F111" s="144">
        <f t="shared" si="2"/>
        <v>100</v>
      </c>
      <c r="G111" s="96"/>
    </row>
    <row r="112" spans="1:7" ht="30" customHeight="1" x14ac:dyDescent="0.25">
      <c r="A112" s="204"/>
      <c r="B112" s="204"/>
      <c r="C112" s="69" t="str">
        <f t="shared" si="7"/>
        <v>Областной бюджет</v>
      </c>
      <c r="D112" s="60">
        <v>1831.2</v>
      </c>
      <c r="E112" s="142">
        <v>1831.2</v>
      </c>
      <c r="F112" s="144">
        <f t="shared" si="2"/>
        <v>100</v>
      </c>
      <c r="G112" s="96"/>
    </row>
    <row r="113" spans="1:7" ht="30" customHeight="1" x14ac:dyDescent="0.25">
      <c r="A113" s="136"/>
      <c r="B113" s="136"/>
      <c r="C113" s="125" t="str">
        <f t="shared" ref="C113:C115" si="8">C107</f>
        <v>Всего, в т.ч.</v>
      </c>
      <c r="D113" s="60">
        <f>D114+D115</f>
        <v>1000.2</v>
      </c>
      <c r="E113" s="95">
        <f>E114+E115</f>
        <v>1000.2</v>
      </c>
      <c r="F113" s="144">
        <f t="shared" si="2"/>
        <v>100</v>
      </c>
      <c r="G113" s="96"/>
    </row>
    <row r="114" spans="1:7" ht="30" customHeight="1" x14ac:dyDescent="0.25">
      <c r="A114" s="123" t="s">
        <v>241</v>
      </c>
      <c r="B114" s="123" t="s">
        <v>240</v>
      </c>
      <c r="C114" s="69" t="str">
        <f t="shared" si="8"/>
        <v>Бюджет округа</v>
      </c>
      <c r="D114" s="60">
        <v>0.2</v>
      </c>
      <c r="E114" s="142">
        <v>0.2</v>
      </c>
      <c r="F114" s="144">
        <f t="shared" si="2"/>
        <v>100</v>
      </c>
      <c r="G114" s="96"/>
    </row>
    <row r="115" spans="1:7" ht="30" customHeight="1" x14ac:dyDescent="0.25">
      <c r="A115" s="137"/>
      <c r="B115" s="137"/>
      <c r="C115" s="69" t="str">
        <f t="shared" si="8"/>
        <v>Областной бюджет</v>
      </c>
      <c r="D115" s="60">
        <v>1000</v>
      </c>
      <c r="E115" s="142">
        <v>1000</v>
      </c>
      <c r="F115" s="144">
        <f t="shared" si="2"/>
        <v>100</v>
      </c>
      <c r="G115" s="96"/>
    </row>
    <row r="116" spans="1:7" ht="20.25" customHeight="1" x14ac:dyDescent="0.25">
      <c r="A116" s="219" t="s">
        <v>154</v>
      </c>
      <c r="B116" s="222" t="s">
        <v>155</v>
      </c>
      <c r="C116" s="69" t="s">
        <v>71</v>
      </c>
      <c r="D116" s="60">
        <f>D117+D118</f>
        <v>5271.7</v>
      </c>
      <c r="E116" s="95">
        <f>E117+E118</f>
        <v>5250.5</v>
      </c>
      <c r="F116" s="144">
        <f t="shared" si="2"/>
        <v>99.597852685092107</v>
      </c>
      <c r="G116" s="96"/>
    </row>
    <row r="117" spans="1:7" ht="20.25" customHeight="1" x14ac:dyDescent="0.25">
      <c r="A117" s="220"/>
      <c r="B117" s="223"/>
      <c r="C117" s="69" t="s">
        <v>72</v>
      </c>
      <c r="D117" s="60">
        <f t="shared" ref="D117:E118" si="9">D120</f>
        <v>5271.7</v>
      </c>
      <c r="E117" s="95">
        <f t="shared" si="9"/>
        <v>5250.5</v>
      </c>
      <c r="F117" s="144">
        <f t="shared" si="2"/>
        <v>99.597852685092107</v>
      </c>
      <c r="G117" s="96"/>
    </row>
    <row r="118" spans="1:7" ht="15.75" customHeight="1" x14ac:dyDescent="0.25">
      <c r="A118" s="220"/>
      <c r="B118" s="224"/>
      <c r="C118" s="69" t="s">
        <v>73</v>
      </c>
      <c r="D118" s="60">
        <f t="shared" si="9"/>
        <v>0</v>
      </c>
      <c r="E118" s="95">
        <f t="shared" si="9"/>
        <v>0</v>
      </c>
      <c r="F118" s="144"/>
      <c r="G118" s="96"/>
    </row>
    <row r="119" spans="1:7" ht="16.5" customHeight="1" x14ac:dyDescent="0.25">
      <c r="A119" s="219" t="s">
        <v>156</v>
      </c>
      <c r="B119" s="201" t="s">
        <v>157</v>
      </c>
      <c r="C119" s="69" t="s">
        <v>71</v>
      </c>
      <c r="D119" s="60">
        <f>D120+D121</f>
        <v>5271.7</v>
      </c>
      <c r="E119" s="95">
        <f>E120+E121</f>
        <v>5250.5</v>
      </c>
      <c r="F119" s="144">
        <f t="shared" si="2"/>
        <v>99.597852685092107</v>
      </c>
      <c r="G119" s="96"/>
    </row>
    <row r="120" spans="1:7" ht="14.25" customHeight="1" x14ac:dyDescent="0.25">
      <c r="A120" s="220"/>
      <c r="B120" s="202"/>
      <c r="C120" s="69" t="s">
        <v>72</v>
      </c>
      <c r="D120" s="60">
        <v>5271.7</v>
      </c>
      <c r="E120" s="94">
        <v>5250.5</v>
      </c>
      <c r="F120" s="144">
        <f t="shared" si="2"/>
        <v>99.597852685092107</v>
      </c>
      <c r="G120" s="96"/>
    </row>
    <row r="121" spans="1:7" ht="18" customHeight="1" x14ac:dyDescent="0.25">
      <c r="A121" s="221"/>
      <c r="B121" s="208"/>
      <c r="C121" s="62" t="s">
        <v>73</v>
      </c>
      <c r="D121" s="60">
        <v>0</v>
      </c>
      <c r="E121" s="94">
        <v>0</v>
      </c>
      <c r="F121" s="97"/>
      <c r="G121" s="96"/>
    </row>
    <row r="122" spans="1:7" ht="15.75" customHeight="1" x14ac:dyDescent="0.25">
      <c r="A122" s="133"/>
      <c r="B122" s="39"/>
      <c r="C122" s="38"/>
      <c r="D122" s="41"/>
      <c r="E122" s="92"/>
      <c r="F122" s="97"/>
      <c r="G122" s="96"/>
    </row>
    <row r="123" spans="1:7" ht="15.75" customHeight="1" x14ac:dyDescent="0.25">
      <c r="A123" s="40"/>
      <c r="B123" s="39"/>
      <c r="C123" s="37"/>
      <c r="D123" s="41"/>
      <c r="E123" s="92"/>
      <c r="F123" s="97"/>
      <c r="G123" s="96"/>
    </row>
    <row r="124" spans="1:7" x14ac:dyDescent="0.25">
      <c r="A124" s="157"/>
      <c r="B124" s="157"/>
      <c r="C124" s="157"/>
      <c r="D124" s="157"/>
      <c r="E124" s="157"/>
    </row>
    <row r="125" spans="1:7" hidden="1" x14ac:dyDescent="0.25">
      <c r="A125" s="216" t="s">
        <v>44</v>
      </c>
      <c r="B125" s="216"/>
      <c r="C125" s="9" t="s">
        <v>45</v>
      </c>
      <c r="D125" s="14"/>
      <c r="E125" s="14"/>
    </row>
    <row r="126" spans="1:7" ht="45" hidden="1" x14ac:dyDescent="0.25">
      <c r="A126" s="217"/>
      <c r="B126" s="217"/>
      <c r="C126" s="9" t="s">
        <v>46</v>
      </c>
      <c r="D126" s="14"/>
      <c r="E126" s="14"/>
    </row>
    <row r="127" spans="1:7" hidden="1" x14ac:dyDescent="0.25">
      <c r="A127" s="217"/>
      <c r="B127" s="217"/>
      <c r="C127" s="9" t="s">
        <v>47</v>
      </c>
      <c r="D127" s="14"/>
      <c r="E127" s="14"/>
    </row>
    <row r="128" spans="1:7" hidden="1" x14ac:dyDescent="0.25">
      <c r="A128" s="218"/>
      <c r="B128" s="218"/>
      <c r="C128" s="133" t="s">
        <v>48</v>
      </c>
      <c r="D128" s="15"/>
      <c r="E128" s="15"/>
    </row>
  </sheetData>
  <mergeCells count="56">
    <mergeCell ref="A6:A9"/>
    <mergeCell ref="B6:B9"/>
    <mergeCell ref="A10:A12"/>
    <mergeCell ref="B10:B12"/>
    <mergeCell ref="A1:E1"/>
    <mergeCell ref="A3:A4"/>
    <mergeCell ref="B3:B4"/>
    <mergeCell ref="C3:C4"/>
    <mergeCell ref="D3:D4"/>
    <mergeCell ref="E3:E4"/>
    <mergeCell ref="A19:A21"/>
    <mergeCell ref="B19:B21"/>
    <mergeCell ref="A25:A28"/>
    <mergeCell ref="B25:B28"/>
    <mergeCell ref="A13:A15"/>
    <mergeCell ref="B13:B15"/>
    <mergeCell ref="A16:A18"/>
    <mergeCell ref="B16:B18"/>
    <mergeCell ref="A40:A43"/>
    <mergeCell ref="B40:B43"/>
    <mergeCell ref="A45:A47"/>
    <mergeCell ref="B45:B47"/>
    <mergeCell ref="A29:A32"/>
    <mergeCell ref="B29:B32"/>
    <mergeCell ref="B33:B35"/>
    <mergeCell ref="A36:A39"/>
    <mergeCell ref="B36:B39"/>
    <mergeCell ref="B67:B70"/>
    <mergeCell ref="A54:A57"/>
    <mergeCell ref="B54:B57"/>
    <mergeCell ref="A58:A60"/>
    <mergeCell ref="B58:B60"/>
    <mergeCell ref="A125:A128"/>
    <mergeCell ref="B125:B128"/>
    <mergeCell ref="A107:A109"/>
    <mergeCell ref="B107:B109"/>
    <mergeCell ref="A110:A112"/>
    <mergeCell ref="B110:B112"/>
    <mergeCell ref="A116:A118"/>
    <mergeCell ref="B116:B118"/>
    <mergeCell ref="F3:F4"/>
    <mergeCell ref="G3:G4"/>
    <mergeCell ref="A119:A121"/>
    <mergeCell ref="B119:B121"/>
    <mergeCell ref="A124:E124"/>
    <mergeCell ref="A96:A99"/>
    <mergeCell ref="B96:B99"/>
    <mergeCell ref="A100:A103"/>
    <mergeCell ref="B100:B103"/>
    <mergeCell ref="A89:A92"/>
    <mergeCell ref="B89:B92"/>
    <mergeCell ref="A93:A95"/>
    <mergeCell ref="B93:B95"/>
    <mergeCell ref="A63:A66"/>
    <mergeCell ref="B63:B66"/>
    <mergeCell ref="A67:A70"/>
  </mergeCells>
  <pageMargins left="0.51181102362204722" right="0" top="0.15748031496062992" bottom="0.15748031496062992" header="0.31496062992125984" footer="0.31496062992125984"/>
  <pageSetup paperSize="9" scale="5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
  <sheetViews>
    <sheetView workbookViewId="0">
      <selection activeCell="B8" sqref="B8"/>
    </sheetView>
  </sheetViews>
  <sheetFormatPr defaultColWidth="9.140625" defaultRowHeight="15" x14ac:dyDescent="0.25"/>
  <cols>
    <col min="1" max="1" width="49.28515625" customWidth="1"/>
    <col min="2" max="2" width="61.7109375" customWidth="1"/>
    <col min="3" max="3" width="25.28515625" customWidth="1"/>
  </cols>
  <sheetData>
    <row r="1" spans="1:3" ht="29.25" customHeight="1" x14ac:dyDescent="0.25">
      <c r="A1" s="242"/>
      <c r="B1" s="242"/>
      <c r="C1" s="242"/>
    </row>
    <row r="2" spans="1:3" ht="29.25" customHeight="1" x14ac:dyDescent="0.25">
      <c r="A2" s="85"/>
      <c r="B2" s="85"/>
      <c r="C2" s="85"/>
    </row>
    <row r="3" spans="1:3" ht="29.25" customHeight="1" x14ac:dyDescent="0.25">
      <c r="A3" s="20"/>
      <c r="B3" s="20"/>
      <c r="C3" s="21" t="s">
        <v>56</v>
      </c>
    </row>
    <row r="4" spans="1:3" ht="29.25" customHeight="1" x14ac:dyDescent="0.25">
      <c r="A4" s="243" t="s">
        <v>225</v>
      </c>
      <c r="B4" s="244"/>
      <c r="C4" s="244"/>
    </row>
    <row r="5" spans="1:3" ht="36" customHeight="1" x14ac:dyDescent="0.25">
      <c r="A5" s="22" t="s">
        <v>57</v>
      </c>
      <c r="B5" s="22" t="s">
        <v>58</v>
      </c>
      <c r="C5" s="22" t="s">
        <v>59</v>
      </c>
    </row>
    <row r="6" spans="1:3" x14ac:dyDescent="0.25">
      <c r="A6" s="84">
        <v>1</v>
      </c>
      <c r="B6" s="84">
        <v>2</v>
      </c>
      <c r="C6" s="84">
        <v>3</v>
      </c>
    </row>
    <row r="7" spans="1:3" ht="99.75" customHeight="1" x14ac:dyDescent="0.25">
      <c r="A7" s="101" t="s">
        <v>221</v>
      </c>
      <c r="B7" s="89"/>
      <c r="C7" s="90"/>
    </row>
    <row r="8" spans="1:3" ht="78" customHeight="1" x14ac:dyDescent="0.25">
      <c r="A8" s="100" t="s">
        <v>233</v>
      </c>
      <c r="B8" s="119" t="s">
        <v>234</v>
      </c>
      <c r="C8" s="100" t="s">
        <v>227</v>
      </c>
    </row>
  </sheetData>
  <mergeCells count="2">
    <mergeCell ref="A1:C1"/>
    <mergeCell ref="A4:C4"/>
  </mergeCells>
  <pageMargins left="0.70866137742996205" right="0.70866137742996205" top="0.74803149700164795" bottom="0.74803149700164795" header="0.31496062874794001" footer="0.31496062874794001"/>
  <pageSetup paperSize="9" scale="9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5"/>
  <sheetViews>
    <sheetView tabSelected="1" topLeftCell="A10" workbookViewId="0">
      <selection activeCell="E30" sqref="E30"/>
    </sheetView>
  </sheetViews>
  <sheetFormatPr defaultColWidth="9.140625" defaultRowHeight="15" x14ac:dyDescent="0.25"/>
  <cols>
    <col min="1" max="1" width="49.28515625" customWidth="1"/>
    <col min="2" max="2" width="61.7109375" customWidth="1"/>
    <col min="3" max="3" width="25.28515625" customWidth="1"/>
  </cols>
  <sheetData>
    <row r="1" spans="1:3" ht="29.25" customHeight="1" x14ac:dyDescent="0.25">
      <c r="A1" s="242"/>
      <c r="B1" s="242"/>
      <c r="C1" s="242"/>
    </row>
    <row r="2" spans="1:3" ht="29.25" customHeight="1" x14ac:dyDescent="0.25">
      <c r="A2" s="140"/>
      <c r="B2" s="140"/>
      <c r="C2" s="140"/>
    </row>
    <row r="3" spans="1:3" ht="29.25" customHeight="1" x14ac:dyDescent="0.25">
      <c r="A3" s="245" t="s">
        <v>255</v>
      </c>
      <c r="B3" s="246"/>
      <c r="C3" s="246"/>
    </row>
    <row r="4" spans="1:3" ht="29.25" customHeight="1" x14ac:dyDescent="0.25">
      <c r="A4" s="246"/>
      <c r="B4" s="246"/>
      <c r="C4" s="246"/>
    </row>
    <row r="5" spans="1:3" ht="36" customHeight="1" x14ac:dyDescent="0.25">
      <c r="A5" s="246"/>
      <c r="B5" s="246"/>
      <c r="C5" s="246"/>
    </row>
    <row r="6" spans="1:3" x14ac:dyDescent="0.25">
      <c r="A6" s="246"/>
      <c r="B6" s="246"/>
      <c r="C6" s="246"/>
    </row>
    <row r="7" spans="1:3" ht="99.75" customHeight="1" x14ac:dyDescent="0.25">
      <c r="A7" s="246"/>
      <c r="B7" s="246"/>
      <c r="C7" s="246"/>
    </row>
    <row r="8" spans="1:3" ht="78" customHeight="1" x14ac:dyDescent="0.25">
      <c r="A8" s="246"/>
      <c r="B8" s="246"/>
      <c r="C8" s="246"/>
    </row>
    <row r="9" spans="1:3" x14ac:dyDescent="0.25">
      <c r="A9" s="246"/>
      <c r="B9" s="246"/>
      <c r="C9" s="246"/>
    </row>
    <row r="10" spans="1:3" x14ac:dyDescent="0.25">
      <c r="A10" s="246"/>
      <c r="B10" s="246"/>
      <c r="C10" s="246"/>
    </row>
    <row r="11" spans="1:3" x14ac:dyDescent="0.25">
      <c r="A11" s="246"/>
      <c r="B11" s="246"/>
      <c r="C11" s="246"/>
    </row>
    <row r="12" spans="1:3" x14ac:dyDescent="0.25">
      <c r="A12" s="246"/>
      <c r="B12" s="246"/>
      <c r="C12" s="246"/>
    </row>
    <row r="13" spans="1:3" ht="173.25" customHeight="1" x14ac:dyDescent="0.25">
      <c r="A13" s="246"/>
      <c r="B13" s="246"/>
      <c r="C13" s="246"/>
    </row>
    <row r="14" spans="1:3" ht="15.75" customHeight="1" x14ac:dyDescent="0.25">
      <c r="A14" s="247" t="s">
        <v>254</v>
      </c>
      <c r="B14" s="247"/>
      <c r="C14" s="247"/>
    </row>
    <row r="15" spans="1:3" ht="18" customHeight="1" x14ac:dyDescent="0.25">
      <c r="A15" s="247" t="s">
        <v>252</v>
      </c>
      <c r="B15" s="247"/>
      <c r="C15" s="247"/>
    </row>
    <row r="16" spans="1:3" ht="18.75" customHeight="1" x14ac:dyDescent="0.25">
      <c r="A16" s="247" t="s">
        <v>251</v>
      </c>
      <c r="B16" s="247"/>
      <c r="C16" s="247"/>
    </row>
    <row r="17" spans="1:3" ht="18" customHeight="1" x14ac:dyDescent="0.25">
      <c r="A17" s="247" t="s">
        <v>250</v>
      </c>
      <c r="B17" s="247"/>
      <c r="C17" s="247"/>
    </row>
    <row r="18" spans="1:3" ht="18" customHeight="1" x14ac:dyDescent="0.25">
      <c r="A18" s="247" t="s">
        <v>247</v>
      </c>
      <c r="B18" s="247"/>
      <c r="C18" s="247"/>
    </row>
    <row r="19" spans="1:3" ht="18" customHeight="1" x14ac:dyDescent="0.25">
      <c r="A19" s="247" t="s">
        <v>248</v>
      </c>
      <c r="B19" s="247"/>
      <c r="C19" s="247"/>
    </row>
    <row r="20" spans="1:3" ht="18" customHeight="1" x14ac:dyDescent="0.25">
      <c r="A20" s="247" t="s">
        <v>249</v>
      </c>
      <c r="B20" s="247"/>
      <c r="C20" s="247"/>
    </row>
    <row r="21" spans="1:3" ht="39" customHeight="1" x14ac:dyDescent="0.25">
      <c r="A21" s="248" t="s">
        <v>253</v>
      </c>
      <c r="B21" s="247"/>
      <c r="C21" s="247"/>
    </row>
    <row r="22" spans="1:3" ht="108" customHeight="1" x14ac:dyDescent="0.25">
      <c r="A22" s="249" t="s">
        <v>246</v>
      </c>
      <c r="B22" s="250"/>
      <c r="C22" s="250"/>
    </row>
    <row r="23" spans="1:3" x14ac:dyDescent="0.25">
      <c r="A23" s="251" t="s">
        <v>256</v>
      </c>
      <c r="B23" s="251"/>
      <c r="C23" s="251"/>
    </row>
    <row r="24" spans="1:3" x14ac:dyDescent="0.25">
      <c r="A24" s="251"/>
      <c r="B24" s="251"/>
      <c r="C24" s="251"/>
    </row>
    <row r="25" spans="1:3" x14ac:dyDescent="0.25">
      <c r="A25" s="251"/>
      <c r="B25" s="251"/>
      <c r="C25" s="251"/>
    </row>
  </sheetData>
  <mergeCells count="12">
    <mergeCell ref="A23:C25"/>
    <mergeCell ref="A19:C19"/>
    <mergeCell ref="A20:C20"/>
    <mergeCell ref="A1:C1"/>
    <mergeCell ref="A3:C13"/>
    <mergeCell ref="A22:C22"/>
    <mergeCell ref="A21:C21"/>
    <mergeCell ref="A14:C14"/>
    <mergeCell ref="A15:C15"/>
    <mergeCell ref="A16:C16"/>
    <mergeCell ref="A17:C17"/>
    <mergeCell ref="A18:C18"/>
  </mergeCells>
  <pageMargins left="0.70866137742996205" right="0.70866137742996205" top="0.74803149700164795" bottom="0.74803149700164795" header="0.31496062874794001" footer="0.31496062874794001"/>
  <pageSetup paperSize="9" scale="56" orientation="landscape" r:id="rId1"/>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vt:i4>
      </vt:variant>
    </vt:vector>
  </HeadingPairs>
  <TitlesOfParts>
    <vt:vector size="8" baseType="lpstr">
      <vt:lpstr>Титул</vt:lpstr>
      <vt:lpstr>Табл.13</vt:lpstr>
      <vt:lpstr>Табл.14</vt:lpstr>
      <vt:lpstr>Табл.15</vt:lpstr>
      <vt:lpstr>Табл.16)</vt:lpstr>
      <vt:lpstr>Табл.18</vt:lpstr>
      <vt:lpstr>эфф-сть</vt:lpstr>
      <vt:lpstr>Табл.13!Область_печати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Немцева Е.Л.</dc:creator>
  <cp:lastModifiedBy>Мамонова Екатерина Евгеньевна</cp:lastModifiedBy>
  <cp:lastPrinted>2025-04-15T12:12:39Z</cp:lastPrinted>
  <dcterms:created xsi:type="dcterms:W3CDTF">2024-01-29T07:19:30Z</dcterms:created>
  <dcterms:modified xsi:type="dcterms:W3CDTF">2025-04-15T12:23:46Z</dcterms:modified>
</cp:coreProperties>
</file>