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335" yWindow="1230" windowWidth="11340" windowHeight="6735" tabRatio="601"/>
  </bookViews>
  <sheets>
    <sheet name="Лист 1" sheetId="6" r:id="rId1"/>
    <sheet name="Лист1" sheetId="7" r:id="rId2"/>
  </sheets>
  <definedNames>
    <definedName name="_xlnm.Print_Titles" localSheetId="0">'Лист 1'!$10:$11</definedName>
  </definedNames>
  <calcPr calcId="144525" iterate="1"/>
</workbook>
</file>

<file path=xl/calcChain.xml><?xml version="1.0" encoding="utf-8"?>
<calcChain xmlns="http://schemas.openxmlformats.org/spreadsheetml/2006/main">
  <c r="G78" i="6" l="1"/>
  <c r="G79" i="6"/>
  <c r="E78" i="6"/>
  <c r="F78" i="6"/>
  <c r="D78" i="6"/>
  <c r="G82" i="6"/>
  <c r="G81" i="6"/>
  <c r="G80" i="6"/>
  <c r="F80" i="6"/>
  <c r="G74" i="6"/>
  <c r="G75" i="6"/>
  <c r="F74" i="6"/>
  <c r="F46" i="6"/>
  <c r="G46" i="6" s="1"/>
  <c r="G56" i="6"/>
  <c r="G55" i="6"/>
  <c r="G54" i="6"/>
  <c r="G53" i="6"/>
  <c r="G52" i="6"/>
  <c r="G51" i="6"/>
  <c r="G49" i="6"/>
  <c r="G47" i="6"/>
  <c r="F52" i="6"/>
  <c r="F49" i="6"/>
  <c r="G45" i="6"/>
  <c r="G44" i="6"/>
  <c r="G43" i="6"/>
  <c r="G42" i="6"/>
  <c r="G41" i="6"/>
  <c r="G40" i="6"/>
  <c r="F40" i="6"/>
  <c r="G39" i="6"/>
  <c r="G38" i="6"/>
  <c r="G37" i="6"/>
  <c r="F37" i="6"/>
  <c r="G36" i="6"/>
  <c r="G35" i="6"/>
  <c r="G34" i="6"/>
  <c r="G32" i="6"/>
  <c r="F32" i="6"/>
  <c r="G24" i="6"/>
  <c r="G28" i="6"/>
  <c r="G27" i="6"/>
  <c r="G26" i="6"/>
  <c r="F24" i="6"/>
  <c r="F21" i="6"/>
  <c r="G21" i="6"/>
  <c r="G23" i="6"/>
  <c r="G22" i="6"/>
  <c r="G14" i="6"/>
  <c r="G15" i="6"/>
  <c r="G17" i="6"/>
  <c r="G19" i="6"/>
  <c r="G20" i="6"/>
  <c r="G13" i="6"/>
  <c r="F12" i="6"/>
  <c r="G12" i="6" s="1"/>
  <c r="F83" i="6" l="1"/>
  <c r="E52" i="6"/>
  <c r="D52" i="6"/>
  <c r="D12" i="6"/>
  <c r="D21" i="6"/>
  <c r="D24" i="6"/>
  <c r="D32" i="6"/>
  <c r="D37" i="6"/>
  <c r="D40" i="6"/>
  <c r="D46" i="6"/>
  <c r="D49" i="6"/>
  <c r="E49" i="6"/>
  <c r="E32" i="6"/>
  <c r="E24" i="6"/>
  <c r="E12" i="6"/>
  <c r="E21" i="6"/>
  <c r="E37" i="6"/>
  <c r="E40" i="6"/>
  <c r="E46" i="6"/>
  <c r="D74" i="6"/>
  <c r="E74" i="6"/>
  <c r="E80" i="6"/>
  <c r="D80" i="6"/>
  <c r="D84" i="6"/>
  <c r="D83" i="6" l="1"/>
  <c r="E83" i="6"/>
</calcChain>
</file>

<file path=xl/sharedStrings.xml><?xml version="1.0" encoding="utf-8"?>
<sst xmlns="http://schemas.openxmlformats.org/spreadsheetml/2006/main" count="196" uniqueCount="94">
  <si>
    <t>Охрана объектов растительного и животного мира и среды их обитания</t>
  </si>
  <si>
    <t>Мероприятия в области социальной политики</t>
  </si>
  <si>
    <t>Наименование</t>
  </si>
  <si>
    <t>ОБРАЗОВАНИЕ</t>
  </si>
  <si>
    <t>Общее образование</t>
  </si>
  <si>
    <t>Дошкольное образование</t>
  </si>
  <si>
    <t>СОЦИАЛЬНАЯ ПОЛИТИКА</t>
  </si>
  <si>
    <t>В С Е Г О  Р А С Х О Д О В</t>
  </si>
  <si>
    <t>00</t>
  </si>
  <si>
    <t>01</t>
  </si>
  <si>
    <t>04</t>
  </si>
  <si>
    <t>05</t>
  </si>
  <si>
    <t>06</t>
  </si>
  <si>
    <t>07</t>
  </si>
  <si>
    <t>08</t>
  </si>
  <si>
    <t>02</t>
  </si>
  <si>
    <t>03</t>
  </si>
  <si>
    <t>12</t>
  </si>
  <si>
    <t>Культура</t>
  </si>
  <si>
    <t>09</t>
  </si>
  <si>
    <t>Дорожное хозяйство</t>
  </si>
  <si>
    <t>ОБЩЕГОСУДАРСТВЕННЫЕ ВОПРОСЫ</t>
  </si>
  <si>
    <t>Раздел</t>
  </si>
  <si>
    <t>Резервные фонды</t>
  </si>
  <si>
    <t>Другие общегосударственные вопросы</t>
  </si>
  <si>
    <t>НАЦИОНАЛЬНАЯ ЭКОНОМИКА</t>
  </si>
  <si>
    <t>ЖИЛИЩНО-КОММУНАЛЬНОЕ ХОЗЯЙСТВО</t>
  </si>
  <si>
    <t>ОХРАНА ОКРУЖАЮЩЕЙ СРЕДЫ</t>
  </si>
  <si>
    <t>Другие вопросы в области образования</t>
  </si>
  <si>
    <t>10</t>
  </si>
  <si>
    <t>Другие вопросы в области социальной политики</t>
  </si>
  <si>
    <t>Меры социальной поддержки граждан</t>
  </si>
  <si>
    <t>Другие вопросы в области охраны окружающей среды</t>
  </si>
  <si>
    <t>Пенсионное обеспечение</t>
  </si>
  <si>
    <t>Оказание социальной помощи</t>
  </si>
  <si>
    <t>Реализация государственных функций в области социальной политики</t>
  </si>
  <si>
    <t>Другие пособия и компенсации</t>
  </si>
  <si>
    <t>МЕЖБЮДЖЕТНЫЕ ТРАНСФЕРТЫ</t>
  </si>
  <si>
    <t>11</t>
  </si>
  <si>
    <t>Дотации и субвенции</t>
  </si>
  <si>
    <t>Субвенции на осуществление полномочий по решению вопросов местного значения из бюджета района бюджетам поселения</t>
  </si>
  <si>
    <t>Финанс овая помощь бюджетам других уровней</t>
  </si>
  <si>
    <t>Инвентаризация земель</t>
  </si>
  <si>
    <t>Прочие вопросы в области национальной экономики</t>
  </si>
  <si>
    <t>Под раздел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</si>
  <si>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</si>
  <si>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</si>
  <si>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</si>
  <si>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</si>
  <si>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Охрана семьи и детства</t>
  </si>
  <si>
    <t>Другие вопросы в области национальной экономики</t>
  </si>
  <si>
    <t xml:space="preserve">Социальное обеспечение населения </t>
  </si>
  <si>
    <t>Физическая культура</t>
  </si>
  <si>
    <t>ФИЗИЧЕСКАЯ КУЛЬТУРА И СПОРТ</t>
  </si>
  <si>
    <t>13</t>
  </si>
  <si>
    <t>Другие вопросы в области культуры, кинематографии</t>
  </si>
  <si>
    <t xml:space="preserve">ОБСЛУЖИВАНИЕ ГОСУДАРСТВЕННОГО И МУНИЦИПАЛЬНОГО ДОЛГА </t>
  </si>
  <si>
    <t>Обслуживание внутреннего государственного и муниципального долга</t>
  </si>
  <si>
    <t>Национальная безопасность и правоохранительная деятельность</t>
  </si>
  <si>
    <t>14</t>
  </si>
  <si>
    <t>Другие вопросы в области национальной безопасности и правоохранительной деятельности</t>
  </si>
  <si>
    <t>ЗДРАВООХРАНЕНИЕ</t>
  </si>
  <si>
    <t>Санитарно-эпидемиологическое благополучие</t>
  </si>
  <si>
    <t>Массовый спорт</t>
  </si>
  <si>
    <t>Другие вопросы в области физической культуры и спорта</t>
  </si>
  <si>
    <t>Транспорт</t>
  </si>
  <si>
    <t xml:space="preserve">                                            классификации расходов бюджета</t>
  </si>
  <si>
    <t>Утверждено</t>
  </si>
  <si>
    <t>Исполнено</t>
  </si>
  <si>
    <t>Утверждены</t>
  </si>
  <si>
    <t>Судебная система</t>
  </si>
  <si>
    <t>Жилищное хозяйство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</si>
  <si>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</si>
  <si>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</si>
  <si>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(Приложение 3)</t>
  </si>
  <si>
    <t>Другие вопросы в области жилищно-коммунального хозяйства</t>
  </si>
  <si>
    <t>КУЛЬТУРА, КИНЕМАТОГРАФИЯ</t>
  </si>
  <si>
    <t>Иные дотации</t>
  </si>
  <si>
    <t>Сельское хозяйство и рыболовство</t>
  </si>
  <si>
    <t>Коммунальное хозяйство</t>
  </si>
  <si>
    <t>Дополнительное образование детей</t>
  </si>
  <si>
    <t xml:space="preserve"> </t>
  </si>
  <si>
    <t>в %% к прошлому году</t>
  </si>
  <si>
    <t>Благоустройство</t>
  </si>
  <si>
    <t>Молодежная политика</t>
  </si>
  <si>
    <t>Стационарная медицинская помощь</t>
  </si>
  <si>
    <t>Гражданская оборона</t>
  </si>
  <si>
    <t>в 3 раза</t>
  </si>
  <si>
    <t>решением Представительного Собрания округа</t>
  </si>
  <si>
    <t xml:space="preserve">                                                      Расходы районного бюджета за 2022 год   по разделам, подразделам, </t>
  </si>
  <si>
    <t>Обеспечение проведения выборов и референдумов</t>
  </si>
  <si>
    <t>Исполнено в прошлом году</t>
  </si>
  <si>
    <t>в 4 раза</t>
  </si>
  <si>
    <t>от 30.05.2023 № 224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</si>
</sst>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5" fillId="0" borderId="0"/>
  </cellStyleXfs>
  <cellXfs count="81">
    <xf numFmtId="0" fontId="0" fillId="0" borderId="0" xfId="0"/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vertical="top" wrapText="1"/>
    </xf>
    <xf numFmtId="49" fontId="2" fillId="0" borderId="0" xfId="0" applyNumberFormat="1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0" xfId="0" applyFont="1" applyFill="1"/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2" fillId="0" borderId="1" xfId="0" applyFont="1" applyFill="1" applyBorder="1" applyAlignment="1"/>
    <xf numFmtId="0" fontId="3" fillId="0" borderId="1" xfId="0" applyFont="1" applyBorder="1"/>
    <xf numFmtId="0" fontId="3" fillId="0" borderId="1" xfId="0" applyFont="1" applyFill="1" applyBorder="1"/>
    <xf numFmtId="0" fontId="2" fillId="0" borderId="1" xfId="0" applyFont="1" applyBorder="1" applyAlignment="1"/>
    <xf numFmtId="49" fontId="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 vertical="top"/>
    </xf>
    <xf numFmtId="0" fontId="6" fillId="0" borderId="2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" xfId="2" applyNumberFormat="1" applyFont="1" applyFill="1" applyBorder="1" applyAlignment="1" applyProtection="1">
      <alignment horizontal="left" vertical="center" wrapText="1"/>
      <protection hidden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4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left" vertical="center" wrapText="1"/>
      <protection hidden="1"/>
    </xf>
    <xf numFmtId="49" fontId="4" fillId="0" borderId="4" xfId="0" applyNumberFormat="1" applyFont="1" applyBorder="1" applyAlignment="1">
      <alignment vertical="top" wrapText="1"/>
    </xf>
    <xf numFmtId="165" fontId="2" fillId="0" borderId="0" xfId="0" applyNumberFormat="1" applyFont="1" applyAlignment="1">
      <alignment horizontal="right" vertical="center"/>
    </xf>
    <xf numFmtId="165" fontId="4" fillId="0" borderId="5" xfId="2" applyNumberFormat="1" applyFont="1" applyFill="1" applyBorder="1" applyAlignment="1" applyProtection="1">
      <alignment horizontal="right" vertical="center"/>
      <protection hidden="1"/>
    </xf>
    <xf numFmtId="165" fontId="6" fillId="0" borderId="5" xfId="2" applyNumberFormat="1" applyFont="1" applyFill="1" applyBorder="1" applyAlignment="1" applyProtection="1">
      <alignment horizontal="right" vertical="center"/>
      <protection hidden="1"/>
    </xf>
    <xf numFmtId="165" fontId="2" fillId="0" borderId="5" xfId="2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Alignment="1">
      <alignment vertical="top"/>
    </xf>
    <xf numFmtId="0" fontId="0" fillId="0" borderId="0" xfId="0" applyAlignment="1">
      <alignment horizontal="left"/>
    </xf>
    <xf numFmtId="0" fontId="2" fillId="0" borderId="0" xfId="0" applyFont="1" applyFill="1" applyAlignment="1">
      <alignment horizontal="left"/>
    </xf>
    <xf numFmtId="0" fontId="11" fillId="0" borderId="6" xfId="0" applyFont="1" applyBorder="1"/>
    <xf numFmtId="0" fontId="12" fillId="0" borderId="1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165" fontId="4" fillId="0" borderId="7" xfId="2" applyNumberFormat="1" applyFont="1" applyFill="1" applyBorder="1" applyAlignment="1" applyProtection="1">
      <alignment horizontal="right" vertical="center"/>
      <protection hidden="1"/>
    </xf>
    <xf numFmtId="165" fontId="2" fillId="0" borderId="7" xfId="0" applyNumberFormat="1" applyFont="1" applyBorder="1" applyAlignment="1">
      <alignment horizontal="right" vertical="center"/>
    </xf>
    <xf numFmtId="165" fontId="2" fillId="0" borderId="7" xfId="0" applyNumberFormat="1" applyFont="1" applyFill="1" applyBorder="1" applyAlignment="1">
      <alignment horizontal="right" vertical="center"/>
    </xf>
    <xf numFmtId="49" fontId="2" fillId="0" borderId="8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49" fontId="2" fillId="0" borderId="11" xfId="0" applyNumberFormat="1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 wrapText="1"/>
    </xf>
    <xf numFmtId="165" fontId="2" fillId="0" borderId="12" xfId="0" applyNumberFormat="1" applyFont="1" applyBorder="1" applyAlignment="1">
      <alignment horizontal="center" vertical="top"/>
    </xf>
    <xf numFmtId="0" fontId="2" fillId="0" borderId="13" xfId="0" applyFont="1" applyBorder="1" applyAlignment="1">
      <alignment horizontal="center" wrapText="1"/>
    </xf>
    <xf numFmtId="49" fontId="4" fillId="0" borderId="7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vertical="center"/>
    </xf>
    <xf numFmtId="165" fontId="4" fillId="0" borderId="7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49" fontId="4" fillId="0" borderId="7" xfId="0" applyNumberFormat="1" applyFont="1" applyFill="1" applyBorder="1" applyAlignment="1">
      <alignment horizontal="right" vertical="center"/>
    </xf>
    <xf numFmtId="165" fontId="4" fillId="0" borderId="5" xfId="0" applyNumberFormat="1" applyFont="1" applyFill="1" applyBorder="1" applyAlignment="1">
      <alignment horizontal="right" vertical="center"/>
    </xf>
    <xf numFmtId="49" fontId="2" fillId="0" borderId="7" xfId="0" applyNumberFormat="1" applyFont="1" applyFill="1" applyBorder="1" applyAlignment="1">
      <alignment horizontal="right" vertical="center"/>
    </xf>
    <xf numFmtId="49" fontId="2" fillId="0" borderId="15" xfId="0" applyNumberFormat="1" applyFont="1" applyBorder="1" applyAlignment="1">
      <alignment horizontal="right" vertical="center"/>
    </xf>
    <xf numFmtId="49" fontId="4" fillId="0" borderId="15" xfId="0" applyNumberFormat="1" applyFont="1" applyBorder="1" applyAlignment="1">
      <alignment horizontal="right" vertical="center"/>
    </xf>
    <xf numFmtId="49" fontId="4" fillId="0" borderId="16" xfId="0" applyNumberFormat="1" applyFont="1" applyBorder="1" applyAlignment="1">
      <alignment horizontal="right" vertical="center"/>
    </xf>
    <xf numFmtId="0" fontId="9" fillId="0" borderId="14" xfId="0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5" fontId="2" fillId="0" borderId="0" xfId="0" applyNumberFormat="1" applyFont="1" applyFill="1"/>
    <xf numFmtId="0" fontId="0" fillId="0" borderId="0" xfId="0" applyFill="1" applyAlignment="1">
      <alignment horizontal="left"/>
    </xf>
    <xf numFmtId="165" fontId="2" fillId="0" borderId="18" xfId="0" applyNumberFormat="1" applyFont="1" applyFill="1" applyBorder="1" applyAlignment="1">
      <alignment horizontal="center" vertical="top" wrapText="1"/>
    </xf>
    <xf numFmtId="49" fontId="2" fillId="0" borderId="19" xfId="0" applyNumberFormat="1" applyFont="1" applyFill="1" applyBorder="1" applyAlignment="1">
      <alignment horizontal="center"/>
    </xf>
    <xf numFmtId="165" fontId="2" fillId="0" borderId="5" xfId="0" applyNumberFormat="1" applyFont="1" applyFill="1" applyBorder="1" applyAlignment="1">
      <alignment horizontal="right" vertical="center"/>
    </xf>
    <xf numFmtId="165" fontId="2" fillId="0" borderId="20" xfId="0" applyNumberFormat="1" applyFont="1" applyFill="1" applyBorder="1" applyAlignment="1">
      <alignment horizontal="right" vertical="center"/>
    </xf>
    <xf numFmtId="165" fontId="4" fillId="0" borderId="20" xfId="0" applyNumberFormat="1" applyFont="1" applyFill="1" applyBorder="1" applyAlignment="1">
      <alignment horizontal="right" vertical="center"/>
    </xf>
    <xf numFmtId="165" fontId="4" fillId="0" borderId="21" xfId="0" applyNumberFormat="1" applyFont="1" applyFill="1" applyBorder="1" applyAlignment="1">
      <alignment horizontal="right" vertical="center"/>
    </xf>
    <xf numFmtId="165" fontId="4" fillId="0" borderId="7" xfId="0" applyNumberFormat="1" applyFont="1" applyFill="1" applyBorder="1" applyAlignment="1">
      <alignment horizontal="right" vertical="center"/>
    </xf>
    <xf numFmtId="49" fontId="10" fillId="0" borderId="7" xfId="0" applyNumberFormat="1" applyFont="1" applyBorder="1" applyAlignment="1">
      <alignment vertical="top" wrapText="1"/>
    </xf>
    <xf numFmtId="0" fontId="13" fillId="0" borderId="14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49" fontId="2" fillId="0" borderId="19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165" fontId="2" fillId="0" borderId="18" xfId="0" applyNumberFormat="1" applyFont="1" applyBorder="1" applyAlignment="1">
      <alignment horizontal="center" vertical="top" wrapText="1"/>
    </xf>
    <xf numFmtId="164" fontId="2" fillId="0" borderId="14" xfId="0" applyNumberFormat="1" applyFont="1" applyBorder="1" applyAlignment="1">
      <alignment horizontal="right" vertical="center"/>
    </xf>
    <xf numFmtId="164" fontId="4" fillId="0" borderId="14" xfId="0" applyNumberFormat="1" applyFont="1" applyBorder="1" applyAlignment="1">
      <alignment horizontal="right" vertical="center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1"/>
  <sheetViews>
    <sheetView tabSelected="1" zoomScale="90" zoomScaleNormal="90" workbookViewId="0">
      <pane xSplit="3" ySplit="11" topLeftCell="D12" activePane="bottomRight" state="frozen"/>
      <selection pane="topRight" activeCell="D1" sqref="D1"/>
      <selection pane="bottomLeft" activeCell="A11" sqref="A11"/>
      <selection pane="bottomRight" activeCell="P15" sqref="P15"/>
    </sheetView>
  </sheetViews>
  <sheetFormatPr defaultRowHeight="18.75" x14ac:dyDescent="0.3"/>
  <cols>
    <col min="1" max="1" width="69" style="1" customWidth="1"/>
    <col min="2" max="2" width="9.28515625" style="2" customWidth="1"/>
    <col min="3" max="3" width="8.5703125" style="2" customWidth="1"/>
    <col min="4" max="4" width="15.7109375" style="63" customWidth="1"/>
    <col min="5" max="5" width="14.85546875" style="27" customWidth="1"/>
    <col min="6" max="6" width="14.85546875" style="27" hidden="1" customWidth="1"/>
    <col min="7" max="7" width="13.5703125" style="3" customWidth="1"/>
    <col min="8" max="16384" width="9.140625" style="3"/>
  </cols>
  <sheetData>
    <row r="1" spans="1:7" x14ac:dyDescent="0.3">
      <c r="B1" s="31" t="s">
        <v>69</v>
      </c>
    </row>
    <row r="2" spans="1:7" x14ac:dyDescent="0.3">
      <c r="B2" s="2" t="s">
        <v>88</v>
      </c>
    </row>
    <row r="3" spans="1:7" x14ac:dyDescent="0.3">
      <c r="B3" s="33" t="s">
        <v>93</v>
      </c>
      <c r="C3" s="32"/>
      <c r="D3" s="64"/>
    </row>
    <row r="4" spans="1:7" ht="18.75" customHeight="1" x14ac:dyDescent="0.3">
      <c r="B4" s="2" t="s">
        <v>74</v>
      </c>
    </row>
    <row r="7" spans="1:7" x14ac:dyDescent="0.3">
      <c r="A7" s="19" t="s">
        <v>89</v>
      </c>
    </row>
    <row r="8" spans="1:7" x14ac:dyDescent="0.3">
      <c r="A8" s="19" t="s">
        <v>66</v>
      </c>
    </row>
    <row r="9" spans="1:7" ht="19.5" thickBot="1" x14ac:dyDescent="0.35">
      <c r="A9" s="4"/>
    </row>
    <row r="10" spans="1:7" s="5" customFormat="1" ht="57" thickBot="1" x14ac:dyDescent="0.35">
      <c r="A10" s="45" t="s">
        <v>2</v>
      </c>
      <c r="B10" s="46" t="s">
        <v>22</v>
      </c>
      <c r="C10" s="47" t="s">
        <v>44</v>
      </c>
      <c r="D10" s="65" t="s">
        <v>67</v>
      </c>
      <c r="E10" s="48" t="s">
        <v>68</v>
      </c>
      <c r="F10" s="78" t="s">
        <v>91</v>
      </c>
      <c r="G10" s="49" t="s">
        <v>82</v>
      </c>
    </row>
    <row r="11" spans="1:7" s="5" customFormat="1" x14ac:dyDescent="0.3">
      <c r="A11" s="41">
        <v>1</v>
      </c>
      <c r="B11" s="42">
        <v>2</v>
      </c>
      <c r="C11" s="42">
        <v>3</v>
      </c>
      <c r="D11" s="66">
        <v>4</v>
      </c>
      <c r="E11" s="43">
        <v>5</v>
      </c>
      <c r="F11" s="75"/>
      <c r="G11" s="44">
        <v>6</v>
      </c>
    </row>
    <row r="12" spans="1:7" x14ac:dyDescent="0.3">
      <c r="A12" s="17" t="s">
        <v>21</v>
      </c>
      <c r="B12" s="50" t="s">
        <v>9</v>
      </c>
      <c r="C12" s="51"/>
      <c r="D12" s="56">
        <f>SUM(D13:D20)</f>
        <v>115142.6</v>
      </c>
      <c r="E12" s="52">
        <f>SUM(E13:E20)</f>
        <v>113906.6</v>
      </c>
      <c r="F12" s="52">
        <f>SUM(F13:F20)</f>
        <v>98565.799999999988</v>
      </c>
      <c r="G12" s="80">
        <f>E12/F12*100</f>
        <v>115.56401916283336</v>
      </c>
    </row>
    <row r="13" spans="1:7" ht="37.5" customHeight="1" x14ac:dyDescent="0.3">
      <c r="A13" s="11" t="s">
        <v>45</v>
      </c>
      <c r="B13" s="51" t="s">
        <v>9</v>
      </c>
      <c r="C13" s="51" t="s">
        <v>15</v>
      </c>
      <c r="D13" s="29">
        <v>2724.6</v>
      </c>
      <c r="E13" s="39">
        <v>2707.2</v>
      </c>
      <c r="F13" s="76">
        <v>2144.1</v>
      </c>
      <c r="G13" s="79">
        <f>E13/F13*100</f>
        <v>126.26276759479502</v>
      </c>
    </row>
    <row r="14" spans="1:7" ht="58.5" customHeight="1" x14ac:dyDescent="0.3">
      <c r="A14" s="11" t="s">
        <v>48</v>
      </c>
      <c r="B14" s="51" t="s">
        <v>9</v>
      </c>
      <c r="C14" s="51" t="s">
        <v>16</v>
      </c>
      <c r="D14" s="29">
        <v>5456.9</v>
      </c>
      <c r="E14" s="39">
        <v>5349.4</v>
      </c>
      <c r="F14" s="76">
        <v>5626.9</v>
      </c>
      <c r="G14" s="79">
        <f t="shared" ref="G14:G24" si="0">E14/F14*100</f>
        <v>95.068332474364212</v>
      </c>
    </row>
    <row r="15" spans="1:7" ht="57.75" customHeight="1" x14ac:dyDescent="0.3">
      <c r="A15" s="11" t="s">
        <v>46</v>
      </c>
      <c r="B15" s="51" t="s">
        <v>9</v>
      </c>
      <c r="C15" s="51" t="s">
        <v>10</v>
      </c>
      <c r="D15" s="29">
        <v>26865.5</v>
      </c>
      <c r="E15" s="39">
        <v>26315</v>
      </c>
      <c r="F15" s="76">
        <v>23045.8</v>
      </c>
      <c r="G15" s="79">
        <f t="shared" si="0"/>
        <v>114.18566506695365</v>
      </c>
    </row>
    <row r="16" spans="1:7" ht="32.25" customHeight="1" x14ac:dyDescent="0.3">
      <c r="A16" s="34" t="s">
        <v>70</v>
      </c>
      <c r="B16" s="51" t="s">
        <v>9</v>
      </c>
      <c r="C16" s="51" t="s">
        <v>11</v>
      </c>
      <c r="D16" s="29">
        <v>27.5</v>
      </c>
      <c r="E16" s="39">
        <v>27.5</v>
      </c>
      <c r="F16" s="76">
        <v>9.1</v>
      </c>
      <c r="G16" s="79" t="s">
        <v>87</v>
      </c>
    </row>
    <row r="17" spans="1:7" ht="54.75" customHeight="1" x14ac:dyDescent="0.3">
      <c r="A17" s="11" t="s">
        <v>47</v>
      </c>
      <c r="B17" s="51" t="s">
        <v>9</v>
      </c>
      <c r="C17" s="51" t="s">
        <v>12</v>
      </c>
      <c r="D17" s="29">
        <v>10218.299999999999</v>
      </c>
      <c r="E17" s="39">
        <v>10128.9</v>
      </c>
      <c r="F17" s="76">
        <v>7567.3</v>
      </c>
      <c r="G17" s="79">
        <f t="shared" si="0"/>
        <v>133.8509111572159</v>
      </c>
    </row>
    <row r="18" spans="1:7" ht="27" customHeight="1" x14ac:dyDescent="0.3">
      <c r="A18" s="11" t="s">
        <v>90</v>
      </c>
      <c r="B18" s="51" t="s">
        <v>9</v>
      </c>
      <c r="C18" s="51" t="s">
        <v>13</v>
      </c>
      <c r="D18" s="29">
        <v>2830.1</v>
      </c>
      <c r="E18" s="39">
        <v>2830.1</v>
      </c>
      <c r="F18" s="76">
        <v>0</v>
      </c>
      <c r="G18" s="79"/>
    </row>
    <row r="19" spans="1:7" ht="21.75" hidden="1" customHeight="1" x14ac:dyDescent="0.3">
      <c r="A19" s="6" t="s">
        <v>23</v>
      </c>
      <c r="B19" s="51" t="s">
        <v>9</v>
      </c>
      <c r="C19" s="51" t="s">
        <v>38</v>
      </c>
      <c r="D19" s="29">
        <v>0</v>
      </c>
      <c r="E19" s="39">
        <v>0</v>
      </c>
      <c r="F19" s="76"/>
      <c r="G19" s="79" t="e">
        <f t="shared" si="0"/>
        <v>#DIV/0!</v>
      </c>
    </row>
    <row r="20" spans="1:7" x14ac:dyDescent="0.3">
      <c r="A20" s="6" t="s">
        <v>24</v>
      </c>
      <c r="B20" s="51" t="s">
        <v>9</v>
      </c>
      <c r="C20" s="51" t="s">
        <v>54</v>
      </c>
      <c r="D20" s="29">
        <v>67019.7</v>
      </c>
      <c r="E20" s="39">
        <v>66548.5</v>
      </c>
      <c r="F20" s="76">
        <v>60172.6</v>
      </c>
      <c r="G20" s="79">
        <f t="shared" si="0"/>
        <v>110.59601878595906</v>
      </c>
    </row>
    <row r="21" spans="1:7" ht="22.5" customHeight="1" x14ac:dyDescent="0.3">
      <c r="A21" s="17" t="s">
        <v>58</v>
      </c>
      <c r="B21" s="50" t="s">
        <v>16</v>
      </c>
      <c r="C21" s="50"/>
      <c r="D21" s="28">
        <f>D22+D23</f>
        <v>3181.9</v>
      </c>
      <c r="E21" s="38">
        <f>E22+E23</f>
        <v>3178.8</v>
      </c>
      <c r="F21" s="38">
        <f>F22+F23</f>
        <v>2508.6</v>
      </c>
      <c r="G21" s="80">
        <f t="shared" si="0"/>
        <v>126.71609662760106</v>
      </c>
    </row>
    <row r="22" spans="1:7" ht="22.5" customHeight="1" x14ac:dyDescent="0.3">
      <c r="A22" s="72" t="s">
        <v>86</v>
      </c>
      <c r="B22" s="51" t="s">
        <v>16</v>
      </c>
      <c r="C22" s="51" t="s">
        <v>19</v>
      </c>
      <c r="D22" s="29">
        <v>3058.9</v>
      </c>
      <c r="E22" s="39">
        <v>3055.8</v>
      </c>
      <c r="F22" s="76">
        <v>2312.6999999999998</v>
      </c>
      <c r="G22" s="79">
        <f t="shared" si="0"/>
        <v>132.13127513296149</v>
      </c>
    </row>
    <row r="23" spans="1:7" ht="42.75" customHeight="1" x14ac:dyDescent="0.3">
      <c r="A23" s="6" t="s">
        <v>60</v>
      </c>
      <c r="B23" s="51" t="s">
        <v>16</v>
      </c>
      <c r="C23" s="51" t="s">
        <v>59</v>
      </c>
      <c r="D23" s="29">
        <v>123</v>
      </c>
      <c r="E23" s="40">
        <v>123</v>
      </c>
      <c r="F23" s="67">
        <v>195.9</v>
      </c>
      <c r="G23" s="79">
        <f t="shared" si="0"/>
        <v>62.787136294027569</v>
      </c>
    </row>
    <row r="24" spans="1:7" x14ac:dyDescent="0.3">
      <c r="A24" s="17" t="s">
        <v>25</v>
      </c>
      <c r="B24" s="50" t="s">
        <v>10</v>
      </c>
      <c r="C24" s="50"/>
      <c r="D24" s="28">
        <f>SUM(D25:D28)</f>
        <v>83825</v>
      </c>
      <c r="E24" s="28">
        <f>SUM(E25:E28)</f>
        <v>77143.399999999994</v>
      </c>
      <c r="F24" s="28">
        <f>SUM(F25:F28)</f>
        <v>47996.7</v>
      </c>
      <c r="G24" s="80">
        <f t="shared" si="0"/>
        <v>160.7264666112462</v>
      </c>
    </row>
    <row r="25" spans="1:7" hidden="1" x14ac:dyDescent="0.3">
      <c r="A25" s="6" t="s">
        <v>78</v>
      </c>
      <c r="B25" s="51" t="s">
        <v>10</v>
      </c>
      <c r="C25" s="51" t="s">
        <v>11</v>
      </c>
      <c r="D25" s="29">
        <v>0</v>
      </c>
      <c r="E25" s="39">
        <v>0</v>
      </c>
      <c r="F25" s="76"/>
      <c r="G25" s="61">
        <v>0</v>
      </c>
    </row>
    <row r="26" spans="1:7" x14ac:dyDescent="0.3">
      <c r="A26" s="6" t="s">
        <v>65</v>
      </c>
      <c r="B26" s="51" t="s">
        <v>10</v>
      </c>
      <c r="C26" s="51" t="s">
        <v>14</v>
      </c>
      <c r="D26" s="29">
        <v>3554</v>
      </c>
      <c r="E26" s="39">
        <v>3554</v>
      </c>
      <c r="F26" s="76">
        <v>3551.2</v>
      </c>
      <c r="G26" s="79">
        <f t="shared" ref="G26:G28" si="1">E26/F26*100</f>
        <v>100.07884658706917</v>
      </c>
    </row>
    <row r="27" spans="1:7" x14ac:dyDescent="0.3">
      <c r="A27" s="6" t="s">
        <v>20</v>
      </c>
      <c r="B27" s="51" t="s">
        <v>10</v>
      </c>
      <c r="C27" s="51" t="s">
        <v>19</v>
      </c>
      <c r="D27" s="29">
        <v>68807.5</v>
      </c>
      <c r="E27" s="39">
        <v>62270.9</v>
      </c>
      <c r="F27" s="76">
        <v>37442.800000000003</v>
      </c>
      <c r="G27" s="79">
        <f t="shared" si="1"/>
        <v>166.30941062100055</v>
      </c>
    </row>
    <row r="28" spans="1:7" x14ac:dyDescent="0.3">
      <c r="A28" s="13" t="s">
        <v>50</v>
      </c>
      <c r="B28" s="51" t="s">
        <v>10</v>
      </c>
      <c r="C28" s="51" t="s">
        <v>17</v>
      </c>
      <c r="D28" s="29">
        <v>11463.5</v>
      </c>
      <c r="E28" s="39">
        <v>11318.5</v>
      </c>
      <c r="F28" s="76">
        <v>7002.7</v>
      </c>
      <c r="G28" s="79">
        <f t="shared" si="1"/>
        <v>161.63051394462136</v>
      </c>
    </row>
    <row r="29" spans="1:7" hidden="1" x14ac:dyDescent="0.3">
      <c r="A29" s="6" t="s">
        <v>43</v>
      </c>
      <c r="B29" s="51" t="s">
        <v>10</v>
      </c>
      <c r="C29" s="51" t="s">
        <v>38</v>
      </c>
      <c r="D29" s="67"/>
      <c r="E29" s="39"/>
      <c r="F29" s="76"/>
      <c r="G29" s="54"/>
    </row>
    <row r="30" spans="1:7" hidden="1" x14ac:dyDescent="0.3">
      <c r="A30" s="6"/>
      <c r="B30" s="51"/>
      <c r="C30" s="51"/>
      <c r="D30" s="67"/>
      <c r="E30" s="39"/>
      <c r="F30" s="76"/>
      <c r="G30" s="54"/>
    </row>
    <row r="31" spans="1:7" hidden="1" x14ac:dyDescent="0.3">
      <c r="A31" s="6" t="s">
        <v>42</v>
      </c>
      <c r="B31" s="51" t="s">
        <v>10</v>
      </c>
      <c r="C31" s="51" t="s">
        <v>38</v>
      </c>
      <c r="D31" s="67"/>
      <c r="E31" s="39"/>
      <c r="F31" s="76"/>
      <c r="G31" s="54"/>
    </row>
    <row r="32" spans="1:7" s="9" customFormat="1" ht="20.25" customHeight="1" x14ac:dyDescent="0.3">
      <c r="A32" s="16" t="s">
        <v>26</v>
      </c>
      <c r="B32" s="55" t="s">
        <v>11</v>
      </c>
      <c r="C32" s="55"/>
      <c r="D32" s="56">
        <f>SUM(D33:D36)</f>
        <v>88979</v>
      </c>
      <c r="E32" s="56">
        <f>SUM(E33:E36)</f>
        <v>45911.8</v>
      </c>
      <c r="F32" s="56">
        <f>SUM(F33:F36)</f>
        <v>43074.700000000004</v>
      </c>
      <c r="G32" s="80">
        <f t="shared" ref="G32:G56" si="2">E32/F32*100</f>
        <v>106.58646490863546</v>
      </c>
    </row>
    <row r="33" spans="1:7" s="9" customFormat="1" ht="20.25" customHeight="1" x14ac:dyDescent="0.3">
      <c r="A33" s="10" t="s">
        <v>71</v>
      </c>
      <c r="B33" s="57" t="s">
        <v>11</v>
      </c>
      <c r="C33" s="57" t="s">
        <v>9</v>
      </c>
      <c r="D33" s="29">
        <v>80219.3</v>
      </c>
      <c r="E33" s="40">
        <v>37203.5</v>
      </c>
      <c r="F33" s="67">
        <v>9266</v>
      </c>
      <c r="G33" s="79" t="s">
        <v>92</v>
      </c>
    </row>
    <row r="34" spans="1:7" s="9" customFormat="1" ht="24" customHeight="1" x14ac:dyDescent="0.3">
      <c r="A34" s="10" t="s">
        <v>79</v>
      </c>
      <c r="B34" s="57" t="s">
        <v>11</v>
      </c>
      <c r="C34" s="57" t="s">
        <v>15</v>
      </c>
      <c r="D34" s="29">
        <v>2022.4</v>
      </c>
      <c r="E34" s="40">
        <v>2022.4</v>
      </c>
      <c r="F34" s="67">
        <v>26981.3</v>
      </c>
      <c r="G34" s="79">
        <f t="shared" si="2"/>
        <v>7.4955617409094453</v>
      </c>
    </row>
    <row r="35" spans="1:7" s="9" customFormat="1" ht="24" customHeight="1" x14ac:dyDescent="0.3">
      <c r="A35" s="10" t="s">
        <v>83</v>
      </c>
      <c r="B35" s="57" t="s">
        <v>11</v>
      </c>
      <c r="C35" s="57" t="s">
        <v>16</v>
      </c>
      <c r="D35" s="29">
        <v>253.8</v>
      </c>
      <c r="E35" s="40">
        <v>253.8</v>
      </c>
      <c r="F35" s="67">
        <v>247.3</v>
      </c>
      <c r="G35" s="79">
        <f t="shared" si="2"/>
        <v>102.6283865750101</v>
      </c>
    </row>
    <row r="36" spans="1:7" s="9" customFormat="1" ht="37.5" x14ac:dyDescent="0.3">
      <c r="A36" s="10" t="s">
        <v>75</v>
      </c>
      <c r="B36" s="57" t="s">
        <v>11</v>
      </c>
      <c r="C36" s="57" t="s">
        <v>11</v>
      </c>
      <c r="D36" s="29">
        <v>6483.5</v>
      </c>
      <c r="E36" s="40">
        <v>6432.1</v>
      </c>
      <c r="F36" s="67">
        <v>6580.1</v>
      </c>
      <c r="G36" s="79">
        <f t="shared" si="2"/>
        <v>97.750794060880537</v>
      </c>
    </row>
    <row r="37" spans="1:7" s="9" customFormat="1" x14ac:dyDescent="0.3">
      <c r="A37" s="16" t="s">
        <v>27</v>
      </c>
      <c r="B37" s="55" t="s">
        <v>12</v>
      </c>
      <c r="C37" s="55"/>
      <c r="D37" s="56">
        <f>D38+D39</f>
        <v>7713.9</v>
      </c>
      <c r="E37" s="71">
        <f>E38+E39</f>
        <v>62.9</v>
      </c>
      <c r="F37" s="71">
        <f>F38+F39</f>
        <v>706.69999999999993</v>
      </c>
      <c r="G37" s="80">
        <f t="shared" si="2"/>
        <v>8.9005235602094253</v>
      </c>
    </row>
    <row r="38" spans="1:7" s="9" customFormat="1" ht="37.5" x14ac:dyDescent="0.3">
      <c r="A38" s="20" t="s">
        <v>0</v>
      </c>
      <c r="B38" s="57" t="s">
        <v>12</v>
      </c>
      <c r="C38" s="57" t="s">
        <v>16</v>
      </c>
      <c r="D38" s="29">
        <v>12.9</v>
      </c>
      <c r="E38" s="40">
        <v>12.9</v>
      </c>
      <c r="F38" s="67">
        <v>10.4</v>
      </c>
      <c r="G38" s="79">
        <f t="shared" si="2"/>
        <v>124.03846153846155</v>
      </c>
    </row>
    <row r="39" spans="1:7" s="9" customFormat="1" x14ac:dyDescent="0.3">
      <c r="A39" s="12" t="s">
        <v>32</v>
      </c>
      <c r="B39" s="57" t="s">
        <v>12</v>
      </c>
      <c r="C39" s="57" t="s">
        <v>11</v>
      </c>
      <c r="D39" s="29">
        <v>7701</v>
      </c>
      <c r="E39" s="40">
        <v>50</v>
      </c>
      <c r="F39" s="67">
        <v>696.3</v>
      </c>
      <c r="G39" s="79">
        <f t="shared" si="2"/>
        <v>7.1808128680166599</v>
      </c>
    </row>
    <row r="40" spans="1:7" x14ac:dyDescent="0.3">
      <c r="A40" s="17" t="s">
        <v>3</v>
      </c>
      <c r="B40" s="50" t="s">
        <v>13</v>
      </c>
      <c r="C40" s="50"/>
      <c r="D40" s="28">
        <f>D41+D42+D44+D45+D43</f>
        <v>325471.5</v>
      </c>
      <c r="E40" s="38">
        <f>E41+E42+E44+E45+E43</f>
        <v>325287</v>
      </c>
      <c r="F40" s="38">
        <f>F41+F42+F44+F45+F43</f>
        <v>284842.09999999998</v>
      </c>
      <c r="G40" s="80">
        <f t="shared" si="2"/>
        <v>114.19905975977569</v>
      </c>
    </row>
    <row r="41" spans="1:7" x14ac:dyDescent="0.3">
      <c r="A41" s="6" t="s">
        <v>5</v>
      </c>
      <c r="B41" s="51" t="s">
        <v>13</v>
      </c>
      <c r="C41" s="51" t="s">
        <v>9</v>
      </c>
      <c r="D41" s="30">
        <v>93103.5</v>
      </c>
      <c r="E41" s="39">
        <v>93036.4</v>
      </c>
      <c r="F41" s="76">
        <v>79284</v>
      </c>
      <c r="G41" s="79">
        <f t="shared" si="2"/>
        <v>117.3457444124918</v>
      </c>
    </row>
    <row r="42" spans="1:7" x14ac:dyDescent="0.3">
      <c r="A42" s="6" t="s">
        <v>4</v>
      </c>
      <c r="B42" s="51" t="s">
        <v>13</v>
      </c>
      <c r="C42" s="51" t="s">
        <v>15</v>
      </c>
      <c r="D42" s="30">
        <v>202035.20000000001</v>
      </c>
      <c r="E42" s="39">
        <v>202004.1</v>
      </c>
      <c r="F42" s="76">
        <v>176495.3</v>
      </c>
      <c r="G42" s="79">
        <f t="shared" si="2"/>
        <v>114.45296277011343</v>
      </c>
    </row>
    <row r="43" spans="1:7" x14ac:dyDescent="0.3">
      <c r="A43" s="6" t="s">
        <v>80</v>
      </c>
      <c r="B43" s="51" t="s">
        <v>13</v>
      </c>
      <c r="C43" s="51" t="s">
        <v>16</v>
      </c>
      <c r="D43" s="30">
        <v>14778.1</v>
      </c>
      <c r="E43" s="39">
        <v>14778.1</v>
      </c>
      <c r="F43" s="76">
        <v>13679</v>
      </c>
      <c r="G43" s="79">
        <f t="shared" si="2"/>
        <v>108.03494407485927</v>
      </c>
    </row>
    <row r="44" spans="1:7" ht="18.75" customHeight="1" x14ac:dyDescent="0.3">
      <c r="A44" s="6" t="s">
        <v>84</v>
      </c>
      <c r="B44" s="51" t="s">
        <v>13</v>
      </c>
      <c r="C44" s="51" t="s">
        <v>13</v>
      </c>
      <c r="D44" s="30">
        <v>410</v>
      </c>
      <c r="E44" s="39">
        <v>410</v>
      </c>
      <c r="F44" s="76">
        <v>345.8</v>
      </c>
      <c r="G44" s="79">
        <f t="shared" si="2"/>
        <v>118.56564488143435</v>
      </c>
    </row>
    <row r="45" spans="1:7" ht="22.5" customHeight="1" x14ac:dyDescent="0.3">
      <c r="A45" s="6" t="s">
        <v>28</v>
      </c>
      <c r="B45" s="51" t="s">
        <v>13</v>
      </c>
      <c r="C45" s="51" t="s">
        <v>19</v>
      </c>
      <c r="D45" s="30">
        <v>15144.7</v>
      </c>
      <c r="E45" s="39">
        <v>15058.4</v>
      </c>
      <c r="F45" s="76">
        <v>15038</v>
      </c>
      <c r="G45" s="79">
        <f t="shared" si="2"/>
        <v>100.1356563372789</v>
      </c>
    </row>
    <row r="46" spans="1:7" ht="22.5" customHeight="1" x14ac:dyDescent="0.3">
      <c r="A46" s="17" t="s">
        <v>76</v>
      </c>
      <c r="B46" s="50" t="s">
        <v>14</v>
      </c>
      <c r="C46" s="50"/>
      <c r="D46" s="56">
        <f>D47+D48</f>
        <v>37820.5</v>
      </c>
      <c r="E46" s="53">
        <f>E47+E48</f>
        <v>37820.5</v>
      </c>
      <c r="F46" s="53">
        <f>F47+F48</f>
        <v>32573</v>
      </c>
      <c r="G46" s="80">
        <f t="shared" si="2"/>
        <v>116.10996837871856</v>
      </c>
    </row>
    <row r="47" spans="1:7" x14ac:dyDescent="0.3">
      <c r="A47" s="6" t="s">
        <v>18</v>
      </c>
      <c r="B47" s="51" t="s">
        <v>14</v>
      </c>
      <c r="C47" s="51" t="s">
        <v>9</v>
      </c>
      <c r="D47" s="29">
        <v>37820.5</v>
      </c>
      <c r="E47" s="40">
        <v>37820.5</v>
      </c>
      <c r="F47" s="67">
        <v>32573</v>
      </c>
      <c r="G47" s="79">
        <f t="shared" si="2"/>
        <v>116.10996837871856</v>
      </c>
    </row>
    <row r="48" spans="1:7" hidden="1" x14ac:dyDescent="0.3">
      <c r="A48" s="6" t="s">
        <v>55</v>
      </c>
      <c r="B48" s="51" t="s">
        <v>14</v>
      </c>
      <c r="C48" s="51" t="s">
        <v>10</v>
      </c>
      <c r="D48" s="29">
        <v>0</v>
      </c>
      <c r="E48" s="39">
        <v>0</v>
      </c>
      <c r="F48" s="76"/>
      <c r="G48" s="73"/>
    </row>
    <row r="49" spans="1:7" ht="17.25" customHeight="1" x14ac:dyDescent="0.3">
      <c r="A49" s="17" t="s">
        <v>61</v>
      </c>
      <c r="B49" s="50" t="s">
        <v>19</v>
      </c>
      <c r="C49" s="51"/>
      <c r="D49" s="56">
        <f>SUM(D50:D51)</f>
        <v>198.2</v>
      </c>
      <c r="E49" s="52">
        <f>SUM(E50:E51)</f>
        <v>198.2</v>
      </c>
      <c r="F49" s="52">
        <f>SUM(F50:F51)</f>
        <v>88.2</v>
      </c>
      <c r="G49" s="80">
        <f t="shared" si="2"/>
        <v>224.71655328798184</v>
      </c>
    </row>
    <row r="50" spans="1:7" ht="20.25" hidden="1" customHeight="1" x14ac:dyDescent="0.3">
      <c r="A50" s="6" t="s">
        <v>85</v>
      </c>
      <c r="B50" s="51" t="s">
        <v>19</v>
      </c>
      <c r="C50" s="51" t="s">
        <v>9</v>
      </c>
      <c r="D50" s="67">
        <v>0</v>
      </c>
      <c r="E50" s="62">
        <v>0</v>
      </c>
      <c r="F50" s="77"/>
      <c r="G50" s="73" t="s">
        <v>81</v>
      </c>
    </row>
    <row r="51" spans="1:7" ht="17.25" customHeight="1" x14ac:dyDescent="0.3">
      <c r="A51" s="6" t="s">
        <v>62</v>
      </c>
      <c r="B51" s="51" t="s">
        <v>19</v>
      </c>
      <c r="C51" s="51" t="s">
        <v>13</v>
      </c>
      <c r="D51" s="67">
        <v>198.2</v>
      </c>
      <c r="E51" s="39">
        <v>198.2</v>
      </c>
      <c r="F51" s="76">
        <v>88.2</v>
      </c>
      <c r="G51" s="79">
        <f t="shared" si="2"/>
        <v>224.71655328798184</v>
      </c>
    </row>
    <row r="52" spans="1:7" x14ac:dyDescent="0.3">
      <c r="A52" s="17" t="s">
        <v>6</v>
      </c>
      <c r="B52" s="50" t="s">
        <v>29</v>
      </c>
      <c r="C52" s="50"/>
      <c r="D52" s="56">
        <f>D53+D54+D55+D56</f>
        <v>14686.199999999999</v>
      </c>
      <c r="E52" s="56">
        <f>E53+E54+E55+E56</f>
        <v>14102.4</v>
      </c>
      <c r="F52" s="56">
        <f>F53+F54+F55+F56</f>
        <v>18812.599999999999</v>
      </c>
      <c r="G52" s="80">
        <f t="shared" si="2"/>
        <v>74.962525116145557</v>
      </c>
    </row>
    <row r="53" spans="1:7" x14ac:dyDescent="0.3">
      <c r="A53" s="15" t="s">
        <v>33</v>
      </c>
      <c r="B53" s="51" t="s">
        <v>29</v>
      </c>
      <c r="C53" s="51" t="s">
        <v>9</v>
      </c>
      <c r="D53" s="29">
        <v>2325.5</v>
      </c>
      <c r="E53" s="39">
        <v>2324</v>
      </c>
      <c r="F53" s="76">
        <v>2025.8</v>
      </c>
      <c r="G53" s="79">
        <f t="shared" si="2"/>
        <v>114.72011057360056</v>
      </c>
    </row>
    <row r="54" spans="1:7" s="9" customFormat="1" ht="21.75" customHeight="1" x14ac:dyDescent="0.3">
      <c r="A54" s="10" t="s">
        <v>51</v>
      </c>
      <c r="B54" s="57" t="s">
        <v>29</v>
      </c>
      <c r="C54" s="57" t="s">
        <v>16</v>
      </c>
      <c r="D54" s="29">
        <v>7703.4</v>
      </c>
      <c r="E54" s="40">
        <v>7692.2</v>
      </c>
      <c r="F54" s="67">
        <v>12245.9</v>
      </c>
      <c r="G54" s="79">
        <f t="shared" si="2"/>
        <v>62.814493013988361</v>
      </c>
    </row>
    <row r="55" spans="1:7" s="9" customFormat="1" x14ac:dyDescent="0.3">
      <c r="A55" s="14" t="s">
        <v>49</v>
      </c>
      <c r="B55" s="57" t="s">
        <v>29</v>
      </c>
      <c r="C55" s="57" t="s">
        <v>10</v>
      </c>
      <c r="D55" s="29">
        <v>3155.4</v>
      </c>
      <c r="E55" s="40">
        <v>2584.3000000000002</v>
      </c>
      <c r="F55" s="67">
        <v>3123.3</v>
      </c>
      <c r="G55" s="79">
        <f t="shared" si="2"/>
        <v>82.74261198091763</v>
      </c>
    </row>
    <row r="56" spans="1:7" x14ac:dyDescent="0.3">
      <c r="A56" s="8" t="s">
        <v>30</v>
      </c>
      <c r="B56" s="51" t="s">
        <v>29</v>
      </c>
      <c r="C56" s="51" t="s">
        <v>12</v>
      </c>
      <c r="D56" s="29">
        <v>1501.9</v>
      </c>
      <c r="E56" s="39">
        <v>1501.9</v>
      </c>
      <c r="F56" s="76">
        <v>1417.6</v>
      </c>
      <c r="G56" s="79">
        <f t="shared" si="2"/>
        <v>105.94667042889392</v>
      </c>
    </row>
    <row r="57" spans="1:7" hidden="1" x14ac:dyDescent="0.3">
      <c r="A57" s="6" t="s">
        <v>30</v>
      </c>
      <c r="B57" s="51" t="s">
        <v>29</v>
      </c>
      <c r="C57" s="51" t="s">
        <v>12</v>
      </c>
      <c r="D57" s="67">
        <v>1417.6</v>
      </c>
      <c r="E57" s="39"/>
      <c r="F57" s="76"/>
      <c r="G57" s="73"/>
    </row>
    <row r="58" spans="1:7" hidden="1" x14ac:dyDescent="0.3">
      <c r="A58" s="6"/>
      <c r="B58" s="51"/>
      <c r="C58" s="51"/>
      <c r="D58" s="67"/>
      <c r="E58" s="39"/>
      <c r="F58" s="76"/>
      <c r="G58" s="73"/>
    </row>
    <row r="59" spans="1:7" hidden="1" x14ac:dyDescent="0.3">
      <c r="A59" s="8" t="s">
        <v>31</v>
      </c>
      <c r="B59" s="51" t="s">
        <v>29</v>
      </c>
      <c r="C59" s="51" t="s">
        <v>12</v>
      </c>
      <c r="D59" s="67"/>
      <c r="E59" s="39"/>
      <c r="F59" s="76"/>
      <c r="G59" s="73"/>
    </row>
    <row r="60" spans="1:7" hidden="1" x14ac:dyDescent="0.3">
      <c r="A60" s="8"/>
      <c r="B60" s="51"/>
      <c r="C60" s="51"/>
      <c r="D60" s="67"/>
      <c r="E60" s="39"/>
      <c r="F60" s="76"/>
      <c r="G60" s="73"/>
    </row>
    <row r="61" spans="1:7" hidden="1" x14ac:dyDescent="0.3">
      <c r="A61" s="8" t="s">
        <v>34</v>
      </c>
      <c r="B61" s="51" t="s">
        <v>29</v>
      </c>
      <c r="C61" s="51" t="s">
        <v>12</v>
      </c>
      <c r="D61" s="67"/>
      <c r="E61" s="39"/>
      <c r="F61" s="76"/>
      <c r="G61" s="73"/>
    </row>
    <row r="62" spans="1:7" hidden="1" x14ac:dyDescent="0.3">
      <c r="A62" s="8"/>
      <c r="B62" s="51"/>
      <c r="C62" s="51"/>
      <c r="D62" s="67"/>
      <c r="E62" s="39"/>
      <c r="F62" s="76"/>
      <c r="G62" s="73"/>
    </row>
    <row r="63" spans="1:7" ht="37.5" hidden="1" x14ac:dyDescent="0.3">
      <c r="A63" s="8" t="s">
        <v>35</v>
      </c>
      <c r="B63" s="51" t="s">
        <v>29</v>
      </c>
      <c r="C63" s="51" t="s">
        <v>12</v>
      </c>
      <c r="D63" s="67"/>
      <c r="E63" s="39"/>
      <c r="F63" s="76"/>
      <c r="G63" s="73"/>
    </row>
    <row r="64" spans="1:7" hidden="1" x14ac:dyDescent="0.3">
      <c r="A64" s="8"/>
      <c r="B64" s="51"/>
      <c r="C64" s="51"/>
      <c r="D64" s="67"/>
      <c r="E64" s="39"/>
      <c r="F64" s="76"/>
      <c r="G64" s="73"/>
    </row>
    <row r="65" spans="1:7" hidden="1" x14ac:dyDescent="0.3">
      <c r="A65" s="8" t="s">
        <v>1</v>
      </c>
      <c r="B65" s="51" t="s">
        <v>29</v>
      </c>
      <c r="C65" s="51" t="s">
        <v>12</v>
      </c>
      <c r="D65" s="67"/>
      <c r="E65" s="39"/>
      <c r="F65" s="76"/>
      <c r="G65" s="73"/>
    </row>
    <row r="66" spans="1:7" hidden="1" x14ac:dyDescent="0.3">
      <c r="A66" s="8"/>
      <c r="B66" s="51"/>
      <c r="C66" s="51"/>
      <c r="D66" s="67"/>
      <c r="E66" s="39"/>
      <c r="F66" s="76"/>
      <c r="G66" s="73"/>
    </row>
    <row r="67" spans="1:7" hidden="1" x14ac:dyDescent="0.3">
      <c r="A67" s="8" t="s">
        <v>36</v>
      </c>
      <c r="B67" s="51" t="s">
        <v>29</v>
      </c>
      <c r="C67" s="51" t="s">
        <v>12</v>
      </c>
      <c r="D67" s="67"/>
      <c r="E67" s="39"/>
      <c r="F67" s="76"/>
      <c r="G67" s="73"/>
    </row>
    <row r="68" spans="1:7" hidden="1" x14ac:dyDescent="0.3">
      <c r="A68" s="8"/>
      <c r="B68" s="51"/>
      <c r="C68" s="51"/>
      <c r="D68" s="67"/>
      <c r="E68" s="39"/>
      <c r="F68" s="76"/>
      <c r="G68" s="73"/>
    </row>
    <row r="69" spans="1:7" hidden="1" x14ac:dyDescent="0.3">
      <c r="A69" s="8" t="s">
        <v>37</v>
      </c>
      <c r="B69" s="51" t="s">
        <v>38</v>
      </c>
      <c r="C69" s="51" t="s">
        <v>8</v>
      </c>
      <c r="D69" s="67"/>
      <c r="E69" s="39"/>
      <c r="F69" s="76"/>
      <c r="G69" s="73"/>
    </row>
    <row r="70" spans="1:7" hidden="1" x14ac:dyDescent="0.3">
      <c r="A70" s="8"/>
      <c r="B70" s="51"/>
      <c r="C70" s="51"/>
      <c r="D70" s="67"/>
      <c r="E70" s="39"/>
      <c r="F70" s="76"/>
      <c r="G70" s="73"/>
    </row>
    <row r="71" spans="1:7" ht="18" hidden="1" customHeight="1" x14ac:dyDescent="0.3">
      <c r="A71" s="8" t="s">
        <v>41</v>
      </c>
      <c r="B71" s="51" t="s">
        <v>38</v>
      </c>
      <c r="C71" s="51" t="s">
        <v>9</v>
      </c>
      <c r="D71" s="67"/>
      <c r="E71" s="39"/>
      <c r="F71" s="76"/>
      <c r="G71" s="73"/>
    </row>
    <row r="72" spans="1:7" hidden="1" x14ac:dyDescent="0.3">
      <c r="A72" s="8" t="s">
        <v>39</v>
      </c>
      <c r="B72" s="51" t="s">
        <v>38</v>
      </c>
      <c r="C72" s="51" t="s">
        <v>9</v>
      </c>
      <c r="D72" s="67"/>
      <c r="E72" s="39"/>
      <c r="F72" s="76"/>
      <c r="G72" s="73"/>
    </row>
    <row r="73" spans="1:7" ht="34.5" hidden="1" customHeight="1" x14ac:dyDescent="0.3">
      <c r="A73" s="8" t="s">
        <v>40</v>
      </c>
      <c r="B73" s="51" t="s">
        <v>38</v>
      </c>
      <c r="C73" s="51" t="s">
        <v>9</v>
      </c>
      <c r="D73" s="67"/>
      <c r="E73" s="39"/>
      <c r="F73" s="76"/>
      <c r="G73" s="73"/>
    </row>
    <row r="74" spans="1:7" ht="27" customHeight="1" x14ac:dyDescent="0.3">
      <c r="A74" s="21" t="s">
        <v>53</v>
      </c>
      <c r="B74" s="50" t="s">
        <v>38</v>
      </c>
      <c r="C74" s="50"/>
      <c r="D74" s="56">
        <f>D75+D76+D77</f>
        <v>34816.6</v>
      </c>
      <c r="E74" s="53">
        <f>E75+E76+E77</f>
        <v>27290.6</v>
      </c>
      <c r="F74" s="53">
        <f>F75+F76+F77</f>
        <v>41477.300000000003</v>
      </c>
      <c r="G74" s="80">
        <f t="shared" ref="G74" si="3">E74/F74*100</f>
        <v>65.796471805059625</v>
      </c>
    </row>
    <row r="75" spans="1:7" x14ac:dyDescent="0.3">
      <c r="A75" s="22" t="s">
        <v>52</v>
      </c>
      <c r="B75" s="51" t="s">
        <v>38</v>
      </c>
      <c r="C75" s="51" t="s">
        <v>9</v>
      </c>
      <c r="D75" s="29">
        <v>34816.6</v>
      </c>
      <c r="E75" s="39">
        <v>27290.6</v>
      </c>
      <c r="F75" s="76">
        <v>41477.300000000003</v>
      </c>
      <c r="G75" s="79">
        <f t="shared" ref="G75" si="4">E75/F75*100</f>
        <v>65.796471805059625</v>
      </c>
    </row>
    <row r="76" spans="1:7" hidden="1" x14ac:dyDescent="0.3">
      <c r="A76" s="23" t="s">
        <v>63</v>
      </c>
      <c r="B76" s="58" t="s">
        <v>38</v>
      </c>
      <c r="C76" s="58" t="s">
        <v>15</v>
      </c>
      <c r="D76" s="29">
        <v>0</v>
      </c>
      <c r="E76" s="39">
        <v>0</v>
      </c>
      <c r="F76" s="76"/>
      <c r="G76" s="73"/>
    </row>
    <row r="77" spans="1:7" ht="37.5" hidden="1" x14ac:dyDescent="0.3">
      <c r="A77" s="23" t="s">
        <v>64</v>
      </c>
      <c r="B77" s="58" t="s">
        <v>38</v>
      </c>
      <c r="C77" s="58" t="s">
        <v>11</v>
      </c>
      <c r="D77" s="29">
        <v>0</v>
      </c>
      <c r="E77" s="39">
        <v>0</v>
      </c>
      <c r="F77" s="76"/>
      <c r="G77" s="73"/>
    </row>
    <row r="78" spans="1:7" s="18" customFormat="1" ht="37.5" x14ac:dyDescent="0.3">
      <c r="A78" s="24" t="s">
        <v>56</v>
      </c>
      <c r="B78" s="59" t="s">
        <v>54</v>
      </c>
      <c r="C78" s="59"/>
      <c r="D78" s="28">
        <f>D79</f>
        <v>0</v>
      </c>
      <c r="E78" s="28">
        <f t="shared" ref="E78:F78" si="5">E79</f>
        <v>0</v>
      </c>
      <c r="F78" s="28">
        <f t="shared" si="5"/>
        <v>0.6</v>
      </c>
      <c r="G78" s="80">
        <f t="shared" ref="G78" si="6">E78/F78*100</f>
        <v>0</v>
      </c>
    </row>
    <row r="79" spans="1:7" s="18" customFormat="1" ht="37.5" x14ac:dyDescent="0.3">
      <c r="A79" s="25" t="s">
        <v>57</v>
      </c>
      <c r="B79" s="58" t="s">
        <v>54</v>
      </c>
      <c r="C79" s="58" t="s">
        <v>9</v>
      </c>
      <c r="D79" s="68">
        <v>0</v>
      </c>
      <c r="E79" s="39">
        <v>0</v>
      </c>
      <c r="F79" s="76">
        <v>0.6</v>
      </c>
      <c r="G79" s="79">
        <f t="shared" ref="G79" si="7">E79/F79*100</f>
        <v>0</v>
      </c>
    </row>
    <row r="80" spans="1:7" s="18" customFormat="1" ht="56.25" x14ac:dyDescent="0.3">
      <c r="A80" s="35" t="s">
        <v>72</v>
      </c>
      <c r="B80" s="59" t="s">
        <v>59</v>
      </c>
      <c r="C80" s="58"/>
      <c r="D80" s="69">
        <f>D81+D82</f>
        <v>50696.799999999996</v>
      </c>
      <c r="E80" s="53">
        <f>E81+E82</f>
        <v>50696.799999999996</v>
      </c>
      <c r="F80" s="53">
        <f>F81+F82</f>
        <v>38817.199999999997</v>
      </c>
      <c r="G80" s="80">
        <f t="shared" ref="G80:G82" si="8">E80/F80*100</f>
        <v>130.60395906969075</v>
      </c>
    </row>
    <row r="81" spans="1:7" s="18" customFormat="1" ht="56.25" x14ac:dyDescent="0.3">
      <c r="A81" s="36" t="s">
        <v>73</v>
      </c>
      <c r="B81" s="58" t="s">
        <v>59</v>
      </c>
      <c r="C81" s="58" t="s">
        <v>9</v>
      </c>
      <c r="D81" s="68">
        <v>5438.1</v>
      </c>
      <c r="E81" s="39">
        <v>5438.1</v>
      </c>
      <c r="F81" s="76">
        <v>5126</v>
      </c>
      <c r="G81" s="79">
        <f t="shared" si="8"/>
        <v>106.08856808427625</v>
      </c>
    </row>
    <row r="82" spans="1:7" s="18" customFormat="1" x14ac:dyDescent="0.3">
      <c r="A82" s="37" t="s">
        <v>77</v>
      </c>
      <c r="B82" s="58" t="s">
        <v>59</v>
      </c>
      <c r="C82" s="58" t="s">
        <v>15</v>
      </c>
      <c r="D82" s="68">
        <v>45258.7</v>
      </c>
      <c r="E82" s="39">
        <v>45258.7</v>
      </c>
      <c r="F82" s="76">
        <v>33691.199999999997</v>
      </c>
      <c r="G82" s="79">
        <f t="shared" si="8"/>
        <v>134.33389134254642</v>
      </c>
    </row>
    <row r="83" spans="1:7" ht="19.5" thickBot="1" x14ac:dyDescent="0.35">
      <c r="A83" s="26" t="s">
        <v>7</v>
      </c>
      <c r="B83" s="60"/>
      <c r="C83" s="60"/>
      <c r="D83" s="70">
        <f>D12+D21+D24+D32+D37+D40+D46+D49+D52+D74+D78+D80</f>
        <v>762532.2</v>
      </c>
      <c r="E83" s="70">
        <f>E12+E21+E24+E32+E37+E40+E46+E49+E52+E74+E78+E80</f>
        <v>695599</v>
      </c>
      <c r="F83" s="70">
        <f>F12+F21+F24+F32+F37+F40+F46+F49+F52+F74+F78+F80</f>
        <v>609463.5</v>
      </c>
      <c r="G83" s="74">
        <v>114.1</v>
      </c>
    </row>
    <row r="84" spans="1:7" hidden="1" x14ac:dyDescent="0.3">
      <c r="D84" s="63" t="e">
        <f>#REF!-#REF!</f>
        <v>#REF!</v>
      </c>
    </row>
    <row r="85" spans="1:7" x14ac:dyDescent="0.3">
      <c r="A85" s="7"/>
      <c r="D85" s="63" t="s">
        <v>81</v>
      </c>
      <c r="E85" s="27" t="s">
        <v>81</v>
      </c>
    </row>
    <row r="86" spans="1:7" x14ac:dyDescent="0.3">
      <c r="A86" s="7"/>
    </row>
    <row r="87" spans="1:7" x14ac:dyDescent="0.3">
      <c r="A87" s="7"/>
    </row>
    <row r="88" spans="1:7" x14ac:dyDescent="0.3">
      <c r="A88" s="7"/>
    </row>
    <row r="89" spans="1:7" x14ac:dyDescent="0.3">
      <c r="A89" s="7"/>
    </row>
    <row r="90" spans="1:7" x14ac:dyDescent="0.3">
      <c r="A90" s="7"/>
    </row>
    <row r="91" spans="1:7" x14ac:dyDescent="0.3">
      <c r="A91" s="7"/>
    </row>
    <row r="92" spans="1:7" x14ac:dyDescent="0.3">
      <c r="A92" s="7"/>
    </row>
    <row r="93" spans="1:7" x14ac:dyDescent="0.3">
      <c r="A93" s="7"/>
    </row>
    <row r="94" spans="1:7" x14ac:dyDescent="0.3">
      <c r="A94" s="7"/>
    </row>
    <row r="95" spans="1:7" x14ac:dyDescent="0.3">
      <c r="A95" s="7"/>
    </row>
    <row r="96" spans="1:7" x14ac:dyDescent="0.3">
      <c r="A96" s="7"/>
    </row>
    <row r="97" spans="1:1" x14ac:dyDescent="0.3">
      <c r="A97" s="7"/>
    </row>
    <row r="98" spans="1:1" x14ac:dyDescent="0.3">
      <c r="A98" s="7"/>
    </row>
    <row r="99" spans="1:1" x14ac:dyDescent="0.3">
      <c r="A99" s="7"/>
    </row>
    <row r="100" spans="1:1" x14ac:dyDescent="0.3">
      <c r="A100" s="7"/>
    </row>
    <row r="101" spans="1:1" x14ac:dyDescent="0.3">
      <c r="A101" s="7"/>
    </row>
  </sheetData>
  <phoneticPr fontId="1" type="noConversion"/>
  <pageMargins left="0.74803149606299213" right="0.19685039370078741" top="0.31496062992125984" bottom="0.39370078740157483" header="0.35433070866141736" footer="0.31496062992125984"/>
  <pageSetup paperSize="9" scale="72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 1</vt:lpstr>
      <vt:lpstr>Лист1</vt:lpstr>
      <vt:lpstr>'Лист 1'!Заголовки_для_печати</vt:lpstr>
    </vt:vector>
  </TitlesOfParts>
  <Company>Финуправление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Мухина</dc:creator>
  <cp:lastModifiedBy>Кокоянина</cp:lastModifiedBy>
  <cp:lastPrinted>2023-03-23T06:46:36Z</cp:lastPrinted>
  <dcterms:created xsi:type="dcterms:W3CDTF">2001-04-28T08:04:31Z</dcterms:created>
  <dcterms:modified xsi:type="dcterms:W3CDTF">2023-06-06T08:04:26Z</dcterms:modified>
</cp:coreProperties>
</file>