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5600" activeTab="2"/>
  </bookViews>
  <sheets>
    <sheet name="ТАБЛ. ФИН. ОБЕСП." sheetId="2" r:id="rId1"/>
    <sheet name="ФОРМА 2" sheetId="3" r:id="rId2"/>
    <sheet name="ФОРМА 2 (ТАБЛ 2)" sheetId="5" r:id="rId3"/>
    <sheet name="ФОРМА 6" sheetId="4" r:id="rId4"/>
  </sheets>
  <calcPr calcId="145621"/>
</workbook>
</file>

<file path=xl/calcChain.xml><?xml version="1.0" encoding="utf-8"?>
<calcChain xmlns="http://schemas.openxmlformats.org/spreadsheetml/2006/main">
  <c r="H41" i="3" l="1"/>
  <c r="H38" i="3" l="1"/>
  <c r="H35" i="3"/>
  <c r="I35" i="3"/>
  <c r="J35" i="3"/>
  <c r="K35" i="3"/>
  <c r="J282" i="2" l="1"/>
  <c r="J281" i="2" s="1"/>
  <c r="J280" i="2" s="1"/>
  <c r="J279" i="2" s="1"/>
  <c r="J278" i="2" s="1"/>
  <c r="I282" i="2"/>
  <c r="I281" i="2" s="1"/>
  <c r="I280" i="2" s="1"/>
  <c r="I279" i="2" s="1"/>
  <c r="I278" i="2" s="1"/>
  <c r="H282" i="2"/>
  <c r="H281" i="2" s="1"/>
  <c r="H280" i="2" s="1"/>
  <c r="H279" i="2" s="1"/>
  <c r="H278" i="2" s="1"/>
  <c r="E282" i="2"/>
  <c r="K282" i="2" s="1"/>
  <c r="G282" i="2"/>
  <c r="G280" i="2"/>
  <c r="G281" i="2"/>
  <c r="G279" i="2"/>
  <c r="E281" i="2"/>
  <c r="K281" i="2" s="1"/>
  <c r="E280" i="2"/>
  <c r="K280" i="2" s="1"/>
  <c r="E279" i="2"/>
  <c r="K294" i="2"/>
  <c r="K295" i="2"/>
  <c r="K296" i="2"/>
  <c r="K297" i="2"/>
  <c r="H293" i="2"/>
  <c r="J41" i="3" s="1"/>
  <c r="I293" i="2"/>
  <c r="K41" i="3" s="1"/>
  <c r="J293" i="2"/>
  <c r="G293" i="2"/>
  <c r="I41" i="3" s="1"/>
  <c r="E293" i="2"/>
  <c r="G41" i="3" s="1"/>
  <c r="K292" i="2"/>
  <c r="K289" i="2"/>
  <c r="K290" i="2"/>
  <c r="K291" i="2"/>
  <c r="I288" i="2"/>
  <c r="J288" i="2"/>
  <c r="H288" i="2"/>
  <c r="J38" i="3" s="1"/>
  <c r="G288" i="2"/>
  <c r="I38" i="3" s="1"/>
  <c r="K285" i="2"/>
  <c r="K286" i="2"/>
  <c r="K287" i="2"/>
  <c r="K284" i="2"/>
  <c r="E288" i="2"/>
  <c r="G38" i="3" s="1"/>
  <c r="E283" i="2"/>
  <c r="G35" i="3" s="1"/>
  <c r="J269" i="2"/>
  <c r="I269" i="2"/>
  <c r="H269" i="2"/>
  <c r="F269" i="2"/>
  <c r="E269" i="2"/>
  <c r="I273" i="2"/>
  <c r="H273" i="2"/>
  <c r="J273" i="2"/>
  <c r="F273" i="2"/>
  <c r="E273" i="2"/>
  <c r="G31" i="3" s="1"/>
  <c r="K274" i="2"/>
  <c r="E270" i="2"/>
  <c r="K265" i="2"/>
  <c r="K266" i="2"/>
  <c r="K267" i="2"/>
  <c r="K264" i="2"/>
  <c r="H263" i="2"/>
  <c r="I263" i="2"/>
  <c r="J263" i="2"/>
  <c r="G263" i="2"/>
  <c r="E263" i="2"/>
  <c r="H262" i="2"/>
  <c r="I262" i="2"/>
  <c r="J262" i="2"/>
  <c r="G262" i="2"/>
  <c r="E262" i="2"/>
  <c r="H261" i="2"/>
  <c r="I261" i="2"/>
  <c r="J261" i="2"/>
  <c r="G261" i="2"/>
  <c r="E261" i="2"/>
  <c r="H260" i="2"/>
  <c r="I260" i="2"/>
  <c r="J260" i="2"/>
  <c r="G260" i="2"/>
  <c r="E260" i="2"/>
  <c r="H259" i="2"/>
  <c r="I259" i="2"/>
  <c r="J259" i="2"/>
  <c r="G259" i="2"/>
  <c r="E259" i="2"/>
  <c r="F258" i="2"/>
  <c r="H27" i="3" s="1"/>
  <c r="E207" i="2"/>
  <c r="I88" i="5" s="1"/>
  <c r="H183" i="2"/>
  <c r="F183" i="2"/>
  <c r="E183" i="2"/>
  <c r="K208" i="2"/>
  <c r="F207" i="2"/>
  <c r="G207" i="2"/>
  <c r="J88" i="5" s="1"/>
  <c r="H207" i="2"/>
  <c r="K88" i="5" s="1"/>
  <c r="I207" i="2"/>
  <c r="L88" i="5" s="1"/>
  <c r="J207" i="2"/>
  <c r="K168" i="2"/>
  <c r="H123" i="2"/>
  <c r="F123" i="2"/>
  <c r="E123" i="2"/>
  <c r="F166" i="2"/>
  <c r="G166" i="2"/>
  <c r="J78" i="5" s="1"/>
  <c r="H166" i="2"/>
  <c r="K78" i="5" s="1"/>
  <c r="I166" i="2"/>
  <c r="L78" i="5" s="1"/>
  <c r="J166" i="2"/>
  <c r="M78" i="5" s="1"/>
  <c r="E166" i="2"/>
  <c r="I78" i="5" s="1"/>
  <c r="E27" i="2"/>
  <c r="K279" i="2" l="1"/>
  <c r="K283" i="2"/>
  <c r="K288" i="2"/>
  <c r="K38" i="3"/>
  <c r="K207" i="2"/>
  <c r="M88" i="5"/>
  <c r="K293" i="2"/>
  <c r="E268" i="2"/>
  <c r="K269" i="2"/>
  <c r="G278" i="2"/>
  <c r="E278" i="2"/>
  <c r="K273" i="2"/>
  <c r="K263" i="2"/>
  <c r="K262" i="2"/>
  <c r="K261" i="2"/>
  <c r="G258" i="2"/>
  <c r="I27" i="3" s="1"/>
  <c r="J258" i="2"/>
  <c r="I258" i="2"/>
  <c r="K27" i="3" s="1"/>
  <c r="H258" i="2"/>
  <c r="J27" i="3" s="1"/>
  <c r="K260" i="2"/>
  <c r="E258" i="2"/>
  <c r="G27" i="3" s="1"/>
  <c r="K259" i="2"/>
  <c r="K166" i="2"/>
  <c r="J253" i="2"/>
  <c r="I253" i="2"/>
  <c r="H253" i="2"/>
  <c r="F253" i="2"/>
  <c r="E253" i="2"/>
  <c r="E250" i="2"/>
  <c r="E107" i="2"/>
  <c r="J46" i="2"/>
  <c r="M23" i="5" s="1"/>
  <c r="I46" i="2"/>
  <c r="L23" i="5" s="1"/>
  <c r="H46" i="2"/>
  <c r="K23" i="5" s="1"/>
  <c r="F46" i="2"/>
  <c r="J23" i="5" s="1"/>
  <c r="E46" i="2"/>
  <c r="I23" i="5" s="1"/>
  <c r="J35" i="2"/>
  <c r="I35" i="2"/>
  <c r="H35" i="2"/>
  <c r="G35" i="2"/>
  <c r="E35" i="2"/>
  <c r="K278" i="2" l="1"/>
  <c r="K258" i="2"/>
  <c r="G27" i="2"/>
  <c r="E26" i="2"/>
  <c r="E17" i="2"/>
  <c r="L97" i="5" l="1"/>
  <c r="M97" i="5"/>
  <c r="K97" i="5"/>
  <c r="J97" i="5"/>
  <c r="I97" i="5"/>
  <c r="L56" i="5" l="1"/>
  <c r="M56" i="5"/>
  <c r="K56" i="5"/>
  <c r="J56" i="5"/>
  <c r="I56" i="5"/>
  <c r="L57" i="5"/>
  <c r="M57" i="5"/>
  <c r="K57" i="5"/>
  <c r="J57" i="5"/>
  <c r="I57" i="5"/>
  <c r="L50" i="5" l="1"/>
  <c r="M50" i="5"/>
  <c r="K50" i="5"/>
  <c r="J50" i="5"/>
  <c r="I50" i="5"/>
  <c r="K18" i="5"/>
  <c r="L18" i="5"/>
  <c r="M18" i="5"/>
  <c r="J18" i="5"/>
  <c r="I18" i="5"/>
  <c r="J31" i="3" l="1"/>
  <c r="K31" i="3"/>
  <c r="I31" i="3"/>
  <c r="H31" i="3"/>
  <c r="E222" i="2"/>
  <c r="G21" i="3" s="1"/>
  <c r="J217" i="2"/>
  <c r="J19" i="3" s="1"/>
  <c r="I217" i="2"/>
  <c r="H217" i="2"/>
  <c r="I19" i="3" s="1"/>
  <c r="F217" i="2"/>
  <c r="H19" i="3" s="1"/>
  <c r="E217" i="2"/>
  <c r="G19" i="3" s="1"/>
  <c r="J176" i="2"/>
  <c r="I176" i="2"/>
  <c r="H176" i="2"/>
  <c r="F176" i="2"/>
  <c r="E176" i="2"/>
  <c r="J161" i="2"/>
  <c r="M76" i="5" s="1"/>
  <c r="I161" i="2"/>
  <c r="L76" i="5" s="1"/>
  <c r="H161" i="2"/>
  <c r="K76" i="5" s="1"/>
  <c r="F161" i="2"/>
  <c r="J76" i="5" s="1"/>
  <c r="E161" i="2"/>
  <c r="I76" i="5" s="1"/>
  <c r="J156" i="2"/>
  <c r="M74" i="5" s="1"/>
  <c r="I156" i="2"/>
  <c r="L74" i="5" s="1"/>
  <c r="H156" i="2"/>
  <c r="K74" i="5" s="1"/>
  <c r="F156" i="2"/>
  <c r="J74" i="5" s="1"/>
  <c r="E156" i="2"/>
  <c r="I74" i="5" s="1"/>
  <c r="J151" i="2"/>
  <c r="M72" i="5" s="1"/>
  <c r="I151" i="2"/>
  <c r="L72" i="5" s="1"/>
  <c r="H151" i="2"/>
  <c r="K72" i="5" s="1"/>
  <c r="F151" i="2"/>
  <c r="J72" i="5" s="1"/>
  <c r="E151" i="2"/>
  <c r="I72" i="5" s="1"/>
  <c r="J146" i="2"/>
  <c r="M70" i="5" s="1"/>
  <c r="I146" i="2"/>
  <c r="L70" i="5" s="1"/>
  <c r="H146" i="2"/>
  <c r="K70" i="5" s="1"/>
  <c r="F146" i="2"/>
  <c r="J70" i="5" s="1"/>
  <c r="E146" i="2"/>
  <c r="I70" i="5" s="1"/>
  <c r="J141" i="2"/>
  <c r="M68" i="5" s="1"/>
  <c r="I141" i="2"/>
  <c r="L68" i="5" s="1"/>
  <c r="H141" i="2"/>
  <c r="K68" i="5" s="1"/>
  <c r="F141" i="2"/>
  <c r="J68" i="5" s="1"/>
  <c r="E141" i="2"/>
  <c r="I68" i="5" s="1"/>
  <c r="J136" i="2"/>
  <c r="M66" i="5" s="1"/>
  <c r="I136" i="2"/>
  <c r="L66" i="5" s="1"/>
  <c r="H136" i="2"/>
  <c r="K66" i="5" s="1"/>
  <c r="F136" i="2"/>
  <c r="J66" i="5" s="1"/>
  <c r="E136" i="2"/>
  <c r="I66" i="5" s="1"/>
  <c r="J131" i="2"/>
  <c r="M64" i="5" s="1"/>
  <c r="I131" i="2"/>
  <c r="L64" i="5" s="1"/>
  <c r="H131" i="2"/>
  <c r="K64" i="5" s="1"/>
  <c r="F131" i="2"/>
  <c r="J64" i="5" s="1"/>
  <c r="E131" i="2"/>
  <c r="I64" i="5" s="1"/>
  <c r="J126" i="2"/>
  <c r="M62" i="5" s="1"/>
  <c r="I126" i="2"/>
  <c r="L62" i="5" s="1"/>
  <c r="H126" i="2"/>
  <c r="K62" i="5" s="1"/>
  <c r="F126" i="2"/>
  <c r="J62" i="5" s="1"/>
  <c r="E126" i="2"/>
  <c r="I62" i="5" s="1"/>
  <c r="K136" i="2" l="1"/>
  <c r="K19" i="3"/>
  <c r="J270" i="2" l="1"/>
  <c r="J268" i="2" s="1"/>
  <c r="I270" i="2"/>
  <c r="I268" i="2" s="1"/>
  <c r="H270" i="2"/>
  <c r="H268" i="2" s="1"/>
  <c r="F270" i="2"/>
  <c r="F268" i="2" s="1"/>
  <c r="K275" i="2"/>
  <c r="J250" i="2"/>
  <c r="I250" i="2"/>
  <c r="H250" i="2"/>
  <c r="F250" i="2"/>
  <c r="K255" i="2"/>
  <c r="J249" i="2"/>
  <c r="I249" i="2"/>
  <c r="H249" i="2"/>
  <c r="F249" i="2"/>
  <c r="E249" i="2"/>
  <c r="E248" i="2" s="1"/>
  <c r="K254" i="2"/>
  <c r="H248" i="2" l="1"/>
  <c r="I248" i="2"/>
  <c r="F248" i="2"/>
  <c r="J248" i="2"/>
  <c r="K270" i="2"/>
  <c r="K268" i="2"/>
  <c r="K250" i="2"/>
  <c r="K253" i="2"/>
  <c r="K249" i="2"/>
  <c r="K244" i="2"/>
  <c r="J243" i="2"/>
  <c r="M94" i="5" s="1"/>
  <c r="I243" i="2"/>
  <c r="L94" i="5" s="1"/>
  <c r="H243" i="2"/>
  <c r="K94" i="5" s="1"/>
  <c r="F243" i="2"/>
  <c r="J94" i="5" s="1"/>
  <c r="E243" i="2"/>
  <c r="K239" i="2"/>
  <c r="J238" i="2"/>
  <c r="I238" i="2"/>
  <c r="L92" i="5" s="1"/>
  <c r="H238" i="2"/>
  <c r="K92" i="5" s="1"/>
  <c r="F238" i="2"/>
  <c r="J92" i="5" s="1"/>
  <c r="E238" i="2"/>
  <c r="I92" i="5" s="1"/>
  <c r="J234" i="2"/>
  <c r="J233" i="2" s="1"/>
  <c r="I234" i="2"/>
  <c r="I233" i="2" s="1"/>
  <c r="H234" i="2"/>
  <c r="H233" i="2" s="1"/>
  <c r="F234" i="2"/>
  <c r="F233" i="2" s="1"/>
  <c r="E234" i="2"/>
  <c r="K248" i="2" l="1"/>
  <c r="K238" i="2"/>
  <c r="M92" i="5"/>
  <c r="K243" i="2"/>
  <c r="I94" i="5"/>
  <c r="K234" i="2"/>
  <c r="E233" i="2"/>
  <c r="K233" i="2" s="1"/>
  <c r="J227" i="2"/>
  <c r="K24" i="3" s="1"/>
  <c r="I227" i="2"/>
  <c r="J24" i="3" s="1"/>
  <c r="H227" i="2"/>
  <c r="I24" i="3" s="1"/>
  <c r="F227" i="2"/>
  <c r="H24" i="3" s="1"/>
  <c r="E227" i="2"/>
  <c r="G24" i="3" s="1"/>
  <c r="K228" i="2"/>
  <c r="K227" i="2" l="1"/>
  <c r="F222" i="2"/>
  <c r="H21" i="3" s="1"/>
  <c r="H222" i="2"/>
  <c r="I21" i="3" s="1"/>
  <c r="J222" i="2"/>
  <c r="K21" i="3" s="1"/>
  <c r="I222" i="2"/>
  <c r="J21" i="3" s="1"/>
  <c r="K218" i="2"/>
  <c r="K217" i="2"/>
  <c r="J213" i="2"/>
  <c r="J212" i="2" s="1"/>
  <c r="I213" i="2"/>
  <c r="I212" i="2" s="1"/>
  <c r="H213" i="2"/>
  <c r="H212" i="2" s="1"/>
  <c r="F213" i="2"/>
  <c r="F212" i="2" s="1"/>
  <c r="J202" i="2"/>
  <c r="M86" i="5" s="1"/>
  <c r="I202" i="2"/>
  <c r="L86" i="5" s="1"/>
  <c r="H202" i="2"/>
  <c r="K86" i="5" s="1"/>
  <c r="F202" i="2"/>
  <c r="J86" i="5" s="1"/>
  <c r="E202" i="2"/>
  <c r="I86" i="5" s="1"/>
  <c r="K203" i="2"/>
  <c r="J197" i="2"/>
  <c r="M84" i="5" s="1"/>
  <c r="I197" i="2"/>
  <c r="L84" i="5" s="1"/>
  <c r="H197" i="2"/>
  <c r="K84" i="5" s="1"/>
  <c r="F197" i="2"/>
  <c r="J84" i="5" s="1"/>
  <c r="E197" i="2"/>
  <c r="I84" i="5" s="1"/>
  <c r="K198" i="2"/>
  <c r="J192" i="2"/>
  <c r="M83" i="5" s="1"/>
  <c r="I192" i="2"/>
  <c r="L83" i="5" s="1"/>
  <c r="H192" i="2"/>
  <c r="K83" i="5" s="1"/>
  <c r="F192" i="2"/>
  <c r="J83" i="5" s="1"/>
  <c r="E192" i="2"/>
  <c r="I83" i="5" s="1"/>
  <c r="K193" i="2"/>
  <c r="K188" i="2"/>
  <c r="J187" i="2"/>
  <c r="M81" i="5" s="1"/>
  <c r="I187" i="2"/>
  <c r="L81" i="5" s="1"/>
  <c r="H187" i="2"/>
  <c r="F187" i="2"/>
  <c r="J81" i="5" s="1"/>
  <c r="E187" i="2"/>
  <c r="I81" i="5" s="1"/>
  <c r="J183" i="2"/>
  <c r="J182" i="2" s="1"/>
  <c r="I183" i="2"/>
  <c r="I182" i="2" s="1"/>
  <c r="H182" i="2"/>
  <c r="F182" i="2"/>
  <c r="E182" i="2"/>
  <c r="K187" i="2" l="1"/>
  <c r="K81" i="5"/>
  <c r="K202" i="2"/>
  <c r="K197" i="2"/>
  <c r="K192" i="2"/>
  <c r="K182" i="2"/>
  <c r="K183" i="2"/>
  <c r="J173" i="2"/>
  <c r="I173" i="2"/>
  <c r="H173" i="2"/>
  <c r="F173" i="2"/>
  <c r="E173" i="2"/>
  <c r="K176" i="2"/>
  <c r="K177" i="2"/>
  <c r="K178" i="2"/>
  <c r="J172" i="2"/>
  <c r="J171" i="2" s="1"/>
  <c r="K15" i="3" s="1"/>
  <c r="I172" i="2"/>
  <c r="I171" i="2" s="1"/>
  <c r="J15" i="3" s="1"/>
  <c r="H172" i="2"/>
  <c r="H171" i="2" s="1"/>
  <c r="I15" i="3" s="1"/>
  <c r="F172" i="2"/>
  <c r="E172" i="2"/>
  <c r="J124" i="2"/>
  <c r="J123" i="2"/>
  <c r="I124" i="2"/>
  <c r="I123" i="2"/>
  <c r="H124" i="2"/>
  <c r="F124" i="2"/>
  <c r="E124" i="2"/>
  <c r="E121" i="2" s="1"/>
  <c r="K126" i="2"/>
  <c r="K131" i="2"/>
  <c r="K133" i="2"/>
  <c r="K138" i="2"/>
  <c r="K141" i="2"/>
  <c r="K143" i="2"/>
  <c r="K146" i="2"/>
  <c r="K149" i="2"/>
  <c r="K151" i="2"/>
  <c r="K154" i="2"/>
  <c r="K156" i="2"/>
  <c r="K158" i="2"/>
  <c r="K163" i="2"/>
  <c r="K161" i="2"/>
  <c r="K128" i="2"/>
  <c r="K122" i="2"/>
  <c r="J108" i="2"/>
  <c r="I108" i="2"/>
  <c r="H108" i="2"/>
  <c r="F108" i="2"/>
  <c r="E108" i="2"/>
  <c r="E116" i="2"/>
  <c r="K117" i="2"/>
  <c r="J116" i="2"/>
  <c r="M58" i="5" s="1"/>
  <c r="I116" i="2"/>
  <c r="L58" i="5" s="1"/>
  <c r="H116" i="2"/>
  <c r="K58" i="5" s="1"/>
  <c r="F116" i="2"/>
  <c r="J58" i="5" s="1"/>
  <c r="K113" i="2"/>
  <c r="K112" i="2"/>
  <c r="J111" i="2"/>
  <c r="M55" i="5" s="1"/>
  <c r="I111" i="2"/>
  <c r="L55" i="5" s="1"/>
  <c r="H111" i="2"/>
  <c r="K55" i="5" s="1"/>
  <c r="F111" i="2"/>
  <c r="J55" i="5" s="1"/>
  <c r="E111" i="2"/>
  <c r="J107" i="2"/>
  <c r="I107" i="2"/>
  <c r="H107" i="2"/>
  <c r="H106" i="2" s="1"/>
  <c r="F107" i="2"/>
  <c r="J94" i="2"/>
  <c r="M43" i="5" s="1"/>
  <c r="J93" i="2"/>
  <c r="J92" i="2"/>
  <c r="J106" i="2" l="1"/>
  <c r="I106" i="2"/>
  <c r="I121" i="2"/>
  <c r="K116" i="2"/>
  <c r="I58" i="5"/>
  <c r="K111" i="2"/>
  <c r="I55" i="5"/>
  <c r="F171" i="2"/>
  <c r="H15" i="3" s="1"/>
  <c r="K173" i="2"/>
  <c r="K172" i="2"/>
  <c r="E171" i="2"/>
  <c r="G15" i="3" s="1"/>
  <c r="J121" i="2"/>
  <c r="H121" i="2"/>
  <c r="F121" i="2"/>
  <c r="K124" i="2"/>
  <c r="K123" i="2"/>
  <c r="J96" i="2"/>
  <c r="M48" i="5" s="1"/>
  <c r="I96" i="2"/>
  <c r="L48" i="5" s="1"/>
  <c r="H96" i="2"/>
  <c r="K48" i="5" s="1"/>
  <c r="F96" i="2"/>
  <c r="J48" i="5" s="1"/>
  <c r="E96" i="2"/>
  <c r="I48" i="5" s="1"/>
  <c r="K107" i="2"/>
  <c r="K108" i="2"/>
  <c r="F106" i="2"/>
  <c r="E106" i="2"/>
  <c r="I92" i="2"/>
  <c r="H92" i="2"/>
  <c r="F92" i="2"/>
  <c r="I93" i="2"/>
  <c r="H93" i="2"/>
  <c r="F93" i="2"/>
  <c r="E93" i="2"/>
  <c r="I94" i="2"/>
  <c r="H94" i="2"/>
  <c r="K43" i="5" s="1"/>
  <c r="F94" i="2"/>
  <c r="J43" i="5" s="1"/>
  <c r="E94" i="2"/>
  <c r="E77" i="2"/>
  <c r="J101" i="2"/>
  <c r="M52" i="5" s="1"/>
  <c r="I101" i="2"/>
  <c r="L52" i="5" s="1"/>
  <c r="H101" i="2"/>
  <c r="K52" i="5" s="1"/>
  <c r="F101" i="2"/>
  <c r="J52" i="5" s="1"/>
  <c r="K97" i="2"/>
  <c r="K99" i="2"/>
  <c r="K98" i="2"/>
  <c r="J86" i="2"/>
  <c r="M45" i="5" s="1"/>
  <c r="I86" i="2"/>
  <c r="L45" i="5" s="1"/>
  <c r="H86" i="2"/>
  <c r="K45" i="5" s="1"/>
  <c r="F86" i="2"/>
  <c r="J45" i="5" s="1"/>
  <c r="E86" i="2"/>
  <c r="I45" i="5" s="1"/>
  <c r="J79" i="2"/>
  <c r="J81" i="2"/>
  <c r="M41" i="5" s="1"/>
  <c r="I81" i="2"/>
  <c r="L41" i="5" s="1"/>
  <c r="H81" i="2"/>
  <c r="K41" i="5" s="1"/>
  <c r="F81" i="2"/>
  <c r="J41" i="5" s="1"/>
  <c r="E81" i="2"/>
  <c r="I41" i="5" s="1"/>
  <c r="L43" i="5" l="1"/>
  <c r="K94" i="2"/>
  <c r="I43" i="5"/>
  <c r="K171" i="2"/>
  <c r="K121" i="2"/>
  <c r="K106" i="2"/>
  <c r="K96" i="2"/>
  <c r="J91" i="2"/>
  <c r="I91" i="2"/>
  <c r="H91" i="2"/>
  <c r="F91" i="2"/>
  <c r="K93" i="2"/>
  <c r="K86" i="2"/>
  <c r="K87" i="2"/>
  <c r="I79" i="2"/>
  <c r="H79" i="2"/>
  <c r="F79" i="2"/>
  <c r="E79" i="2"/>
  <c r="J78" i="2"/>
  <c r="I78" i="2"/>
  <c r="H78" i="2"/>
  <c r="F78" i="2"/>
  <c r="E78" i="2"/>
  <c r="K88" i="2"/>
  <c r="J77" i="2"/>
  <c r="I77" i="2"/>
  <c r="H77" i="2"/>
  <c r="F77" i="2"/>
  <c r="H76" i="2" l="1"/>
  <c r="E76" i="2"/>
  <c r="F76" i="2"/>
  <c r="I76" i="2"/>
  <c r="J76" i="2"/>
  <c r="K78" i="2"/>
  <c r="K79" i="2"/>
  <c r="K77" i="2"/>
  <c r="K81" i="2"/>
  <c r="K82" i="2"/>
  <c r="K84" i="2"/>
  <c r="K83" i="2"/>
  <c r="J59" i="2"/>
  <c r="I59" i="2"/>
  <c r="H59" i="2"/>
  <c r="F59" i="2"/>
  <c r="E59" i="2"/>
  <c r="E12" i="2" s="1"/>
  <c r="J58" i="2"/>
  <c r="I58" i="2"/>
  <c r="H58" i="2"/>
  <c r="F58" i="2"/>
  <c r="E58" i="2"/>
  <c r="J57" i="2"/>
  <c r="I57" i="2"/>
  <c r="H57" i="2"/>
  <c r="F57" i="2"/>
  <c r="E57" i="2"/>
  <c r="K72" i="2"/>
  <c r="J71" i="2"/>
  <c r="M36" i="5" s="1"/>
  <c r="I71" i="2"/>
  <c r="L36" i="5" s="1"/>
  <c r="H71" i="2"/>
  <c r="K36" i="5" s="1"/>
  <c r="F71" i="2"/>
  <c r="J36" i="5" s="1"/>
  <c r="E71" i="2"/>
  <c r="I36" i="5" s="1"/>
  <c r="K68" i="2"/>
  <c r="K67" i="2"/>
  <c r="J66" i="2"/>
  <c r="M33" i="5" s="1"/>
  <c r="I66" i="2"/>
  <c r="L33" i="5" s="1"/>
  <c r="H66" i="2"/>
  <c r="K33" i="5" s="1"/>
  <c r="F66" i="2"/>
  <c r="J33" i="5" s="1"/>
  <c r="E66" i="2"/>
  <c r="I33" i="5" s="1"/>
  <c r="J61" i="2"/>
  <c r="M29" i="5" s="1"/>
  <c r="I61" i="2"/>
  <c r="L29" i="5" s="1"/>
  <c r="H61" i="2"/>
  <c r="K29" i="5" s="1"/>
  <c r="F61" i="2"/>
  <c r="J29" i="5" s="1"/>
  <c r="E61" i="2"/>
  <c r="I29" i="5" s="1"/>
  <c r="K64" i="2"/>
  <c r="K63" i="2"/>
  <c r="K62" i="2"/>
  <c r="J42" i="2"/>
  <c r="K52" i="2"/>
  <c r="J51" i="2"/>
  <c r="M26" i="5" s="1"/>
  <c r="I51" i="2"/>
  <c r="L26" i="5" s="1"/>
  <c r="H51" i="2"/>
  <c r="K26" i="5" s="1"/>
  <c r="F51" i="2"/>
  <c r="J26" i="5" s="1"/>
  <c r="E51" i="2"/>
  <c r="I26" i="5" s="1"/>
  <c r="J43" i="2"/>
  <c r="I43" i="2"/>
  <c r="H43" i="2"/>
  <c r="F43" i="2"/>
  <c r="E43" i="2"/>
  <c r="E11" i="2" s="1"/>
  <c r="K53" i="2"/>
  <c r="K46" i="2"/>
  <c r="K47" i="2"/>
  <c r="K48" i="2"/>
  <c r="I42" i="2"/>
  <c r="I41" i="2" s="1"/>
  <c r="H42" i="2"/>
  <c r="H41" i="2" s="1"/>
  <c r="F42" i="2"/>
  <c r="F41" i="2" s="1"/>
  <c r="E42" i="2"/>
  <c r="E41" i="2" s="1"/>
  <c r="J26" i="2"/>
  <c r="I26" i="2"/>
  <c r="H26" i="2"/>
  <c r="G26" i="2"/>
  <c r="J27" i="2"/>
  <c r="I27" i="2"/>
  <c r="H27" i="2"/>
  <c r="K35" i="2"/>
  <c r="K36" i="2"/>
  <c r="K37" i="2"/>
  <c r="J30" i="2"/>
  <c r="M14" i="5" s="1"/>
  <c r="I30" i="2"/>
  <c r="L14" i="5" s="1"/>
  <c r="H30" i="2"/>
  <c r="K14" i="5" s="1"/>
  <c r="G30" i="2"/>
  <c r="J14" i="5" s="1"/>
  <c r="E30" i="2"/>
  <c r="I14" i="5" s="1"/>
  <c r="K31" i="2"/>
  <c r="K32" i="2"/>
  <c r="K22" i="2"/>
  <c r="J17" i="2"/>
  <c r="I17" i="2"/>
  <c r="H17" i="2"/>
  <c r="G17" i="2"/>
  <c r="G11" i="2" s="1"/>
  <c r="E16" i="2"/>
  <c r="J16" i="2"/>
  <c r="I16" i="2"/>
  <c r="H16" i="2"/>
  <c r="G16" i="2"/>
  <c r="K21" i="2"/>
  <c r="J20" i="2"/>
  <c r="J15" i="2" s="1"/>
  <c r="M11" i="5" s="1"/>
  <c r="I20" i="2"/>
  <c r="I15" i="2" s="1"/>
  <c r="L11" i="5" s="1"/>
  <c r="H20" i="2"/>
  <c r="H15" i="2" s="1"/>
  <c r="K11" i="5" s="1"/>
  <c r="G20" i="2"/>
  <c r="G15" i="2" s="1"/>
  <c r="J11" i="5" s="1"/>
  <c r="E20" i="2"/>
  <c r="H11" i="2" l="1"/>
  <c r="C15" i="4"/>
  <c r="I11" i="2"/>
  <c r="F15" i="4" s="1"/>
  <c r="J11" i="2"/>
  <c r="G15" i="4" s="1"/>
  <c r="L31" i="5"/>
  <c r="I12" i="2"/>
  <c r="F16" i="4" s="1"/>
  <c r="M31" i="5"/>
  <c r="J12" i="2"/>
  <c r="G16" i="4" s="1"/>
  <c r="J10" i="2"/>
  <c r="K76" i="2"/>
  <c r="H12" i="2"/>
  <c r="E16" i="4" s="1"/>
  <c r="K31" i="5"/>
  <c r="G12" i="2"/>
  <c r="D16" i="4" s="1"/>
  <c r="J31" i="5"/>
  <c r="C16" i="4"/>
  <c r="I31" i="5"/>
  <c r="H10" i="2"/>
  <c r="G10" i="2"/>
  <c r="K66" i="2"/>
  <c r="K51" i="2"/>
  <c r="K61" i="2"/>
  <c r="E15" i="4"/>
  <c r="I10" i="2"/>
  <c r="J41" i="2"/>
  <c r="K71" i="2"/>
  <c r="K20" i="2"/>
  <c r="K30" i="2"/>
  <c r="E25" i="2"/>
  <c r="F56" i="2"/>
  <c r="K59" i="2"/>
  <c r="J56" i="2"/>
  <c r="I56" i="2"/>
  <c r="H56" i="2"/>
  <c r="K58" i="2"/>
  <c r="K57" i="2"/>
  <c r="E56" i="2"/>
  <c r="K43" i="2"/>
  <c r="K42" i="2"/>
  <c r="J25" i="2"/>
  <c r="I25" i="2"/>
  <c r="H25" i="2"/>
  <c r="K26" i="2"/>
  <c r="G25" i="2"/>
  <c r="K27" i="2"/>
  <c r="K17" i="2"/>
  <c r="E15" i="2"/>
  <c r="K16" i="2"/>
  <c r="J9" i="2" l="1"/>
  <c r="C14" i="4"/>
  <c r="F14" i="4"/>
  <c r="G14" i="4"/>
  <c r="I9" i="2"/>
  <c r="K41" i="2"/>
  <c r="E14" i="4"/>
  <c r="K12" i="2"/>
  <c r="H9" i="2"/>
  <c r="K15" i="2"/>
  <c r="I11" i="5"/>
  <c r="G9" i="2"/>
  <c r="D15" i="4"/>
  <c r="D14" i="4" s="1"/>
  <c r="K11" i="2"/>
  <c r="K56" i="2"/>
  <c r="K25" i="2"/>
  <c r="K102" i="2"/>
  <c r="E101" i="2"/>
  <c r="E92" i="2"/>
  <c r="K101" i="2" l="1"/>
  <c r="I52" i="5"/>
  <c r="E91" i="2"/>
  <c r="K92" i="2"/>
  <c r="K222" i="2"/>
  <c r="K223" i="2"/>
  <c r="E213" i="2"/>
  <c r="E212" i="2" s="1"/>
  <c r="K212" i="2" s="1"/>
  <c r="E10" i="2" l="1"/>
  <c r="E9" i="2" s="1"/>
  <c r="K91" i="2"/>
  <c r="K213" i="2"/>
  <c r="K10" i="2" l="1"/>
  <c r="K9" i="2"/>
</calcChain>
</file>

<file path=xl/sharedStrings.xml><?xml version="1.0" encoding="utf-8"?>
<sst xmlns="http://schemas.openxmlformats.org/spreadsheetml/2006/main" count="1556" uniqueCount="1304">
  <si>
    <r>
      <rPr>
        <sz val="13"/>
        <rFont val="Times New Roman"/>
        <family val="1"/>
      </rPr>
      <t>4. Финансовое обеспечение муниципальной программы (комплексной программы)</t>
    </r>
  </si>
  <si>
    <r>
      <rPr>
        <sz val="13"/>
        <rFont val="Times New Roman"/>
        <family val="1"/>
      </rPr>
      <t>№ п/п</t>
    </r>
  </si>
  <si>
    <r>
      <rPr>
        <sz val="13"/>
        <rFont val="Times New Roman"/>
        <family val="1"/>
      </rPr>
      <t>Направление, структурный элемент, 
мероприятие (результат)</t>
    </r>
  </si>
  <si>
    <r>
      <rPr>
        <sz val="13"/>
        <rFont val="Times New Roman"/>
        <family val="1"/>
      </rPr>
      <t>Источник финансового обеспечения</t>
    </r>
  </si>
  <si>
    <r>
      <rPr>
        <sz val="13"/>
        <rFont val="Times New Roman"/>
        <family val="1"/>
      </rPr>
      <t>Объем финансового обеспечения по годам (тыс. руб.)</t>
    </r>
  </si>
  <si>
    <r>
      <rPr>
        <sz val="13"/>
        <rFont val="Times New Roman"/>
        <family val="1"/>
      </rPr>
      <t>всего</t>
    </r>
  </si>
  <si>
    <r>
      <rPr>
        <sz val="13"/>
        <rFont val="Times New Roman"/>
        <family val="1"/>
      </rPr>
      <t xml:space="preserve">Муниципальная программа 
</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</si>
  <si>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</si>
  <si>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</si>
  <si>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</si>
  <si>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</si>
  <si>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</si>
  <si>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</si>
  <si>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</si>
  <si>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</si>
  <si>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</si>
  <si>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</si>
  <si>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</si>
  <si>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1. Направление (подпрограмма) «Управление муниципальными финансами Белозерского муниципального округа»</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</si>
  <si>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</si>
  <si>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</si>
  <si>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</si>
  <si>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</si>
  <si>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</si>
  <si>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</si>
  <si>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</si>
  <si>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</si>
  <si>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</si>
  <si>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</si>
  <si>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безвозмездные поступления государственных внебюджетных фондов, физических и юридических лиц</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</si>
  <si>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</si>
  <si>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</si>
  <si>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</si>
  <si>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</si>
  <si>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</si>
  <si>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</si>
  <si>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проведены мероприятия, направленные на повышение уровня финансовой грамотности населения</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</si>
  <si>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</si>
  <si>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</si>
  <si>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40,0</t>
    </r>
  </si>
  <si>
    <r>
      <rPr>
        <sz val="12"/>
        <rFont val="Times New Roman"/>
        <family val="1"/>
      </rPr>
      <t>40,0</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</si>
  <si>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</si>
  <si>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</si>
  <si>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</si>
  <si>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</si>
  <si>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</si>
  <si>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</si>
  <si>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</si>
  <si>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</si>
  <si>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безвозмездные поступления государственных внебюджетных фондов, физических и юридических лиц</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</si>
  <si>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</si>
  <si>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</si>
  <si>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</si>
  <si>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</si>
  <si>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</si>
  <si>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</si>
  <si>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</si>
  <si>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</si>
  <si>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</si>
  <si>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</si>
  <si>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</si>
  <si>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</si>
  <si>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</si>
  <si>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</si>
  <si>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</si>
  <si>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</si>
  <si>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</si>
  <si>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</si>
  <si>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</si>
  <si>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</si>
  <si>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</si>
  <si>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</si>
  <si>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</si>
  <si>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обеспечено выполнение функций  финансовым управлением администрации округа</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</si>
  <si>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</si>
  <si>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</si>
  <si>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11000,0</t>
    </r>
  </si>
  <si>
    <r>
      <rPr>
        <sz val="12"/>
        <rFont val="Times New Roman"/>
        <family val="1"/>
      </rPr>
      <t>11000,0</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</si>
  <si>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</si>
  <si>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</si>
  <si>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</si>
  <si>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</si>
  <si>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</si>
  <si>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</si>
  <si>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</si>
  <si>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</si>
  <si>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</si>
  <si>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</si>
  <si>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</si>
  <si>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</si>
  <si>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</si>
  <si>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</si>
  <si>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</si>
  <si>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 xml:space="preserve">обеспечена деятельность МКУ «Централизованная бухгалтерия» </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</si>
  <si>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</si>
  <si>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</si>
  <si>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18960,0</t>
    </r>
  </si>
  <si>
    <r>
      <rPr>
        <sz val="12"/>
        <rFont val="Times New Roman"/>
        <family val="1"/>
      </rPr>
      <t>18960,0</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</si>
  <si>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</si>
  <si>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</si>
  <si>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</si>
  <si>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</si>
  <si>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</si>
  <si>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</si>
  <si>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</si>
  <si>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</si>
  <si>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</si>
  <si>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</si>
  <si>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</si>
  <si>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</si>
  <si>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</si>
  <si>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</si>
  <si>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</si>
  <si>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2. Направление (подпрограмма)  «Обеспечение деятельности администрации округа и  подведомственных учреждений,  исполнение полномочий»</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</si>
  <si>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</si>
  <si>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</si>
  <si>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</si>
  <si>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</si>
  <si>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</si>
  <si>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</si>
  <si>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</si>
  <si>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</si>
  <si>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</si>
  <si>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</si>
  <si>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</si>
  <si>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</si>
  <si>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</si>
  <si>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</si>
  <si>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</si>
  <si>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</si>
  <si>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</si>
  <si>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Обеспечено выполнение функций структурными подразделениями администрации округа</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</si>
  <si>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</si>
  <si>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</si>
  <si>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27502,5</t>
    </r>
  </si>
  <si>
    <r>
      <rPr>
        <sz val="12"/>
        <rFont val="Times New Roman"/>
        <family val="1"/>
      </rPr>
      <t>27502,5</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</si>
  <si>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</si>
  <si>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</si>
  <si>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</si>
  <si>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</si>
  <si>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</si>
  <si>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</si>
  <si>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</si>
  <si>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</si>
  <si>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</si>
  <si>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</si>
  <si>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</si>
  <si>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</si>
  <si>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</si>
  <si>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</si>
  <si>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</si>
  <si>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осуществлена уплата взносов в фонд капитального ремонта</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</si>
  <si>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</si>
  <si>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</si>
  <si>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180,0</t>
    </r>
  </si>
  <si>
    <r>
      <rPr>
        <sz val="12"/>
        <rFont val="Times New Roman"/>
        <family val="1"/>
      </rPr>
      <t>180,0</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</si>
  <si>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</si>
  <si>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</si>
  <si>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</si>
  <si>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</si>
  <si>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</si>
  <si>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</si>
  <si>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</si>
  <si>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</si>
  <si>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</si>
  <si>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</si>
  <si>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</si>
  <si>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</si>
  <si>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</si>
  <si>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</si>
  <si>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</si>
  <si>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</si>
  <si>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</si>
  <si>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</si>
  <si>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</si>
  <si>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</si>
  <si>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</si>
  <si>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</si>
  <si>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</si>
  <si>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</si>
  <si>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</si>
  <si>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Обеспечено выполнение функций ТУ «Белозерское»</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</si>
  <si>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</si>
  <si>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</si>
  <si>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6412,3</t>
    </r>
  </si>
  <si>
    <r>
      <rPr>
        <sz val="12"/>
        <rFont val="Times New Roman"/>
        <family val="1"/>
      </rPr>
      <t>6412,3</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</si>
  <si>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</si>
  <si>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</si>
  <si>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</si>
  <si>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</si>
  <si>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</si>
  <si>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</si>
  <si>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</si>
  <si>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</si>
  <si>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t>
    </r>
  </si>
  <si>
    <r>
      <rPr>
        <sz val="13"/>
        <rFont val="Times New Roman"/>
        <family val="1"/>
      </rPr>
      <t>Обеспечено содержание квартир муниципального жилищного фонда, осуществлена уплата взносов в фонд капитального ремонта</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</si>
  <si>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</si>
  <si>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</si>
  <si>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515,0</t>
    </r>
  </si>
  <si>
    <r>
      <rPr>
        <sz val="12"/>
        <rFont val="Times New Roman"/>
        <family val="1"/>
      </rPr>
      <t>515,0</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</si>
  <si>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</si>
  <si>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</si>
  <si>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</si>
  <si>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</si>
  <si>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</si>
  <si>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</si>
  <si>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</si>
  <si>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</si>
  <si>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</si>
  <si>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</si>
  <si>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</si>
  <si>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</si>
  <si>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</si>
  <si>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</si>
  <si>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</si>
  <si>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 xml:space="preserve">Обеспечена деятельность МУ «Горзаказчик» </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</si>
  <si>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</si>
  <si>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</si>
  <si>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10077,0</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</si>
  <si>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</si>
  <si>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</si>
  <si>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</si>
  <si>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</si>
  <si>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</si>
  <si>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</si>
  <si>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</si>
  <si>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</si>
  <si>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</si>
  <si>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</si>
  <si>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</si>
  <si>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</si>
  <si>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</si>
  <si>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</si>
  <si>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</si>
  <si>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</si>
  <si>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</si>
  <si>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</si>
  <si>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</si>
  <si>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</si>
  <si>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</si>
  <si>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</si>
  <si>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</si>
  <si>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</si>
  <si>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</si>
  <si>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</si>
  <si>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</si>
  <si>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</si>
  <si>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</si>
  <si>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</si>
  <si>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</si>
  <si>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t>
    </r>
  </si>
  <si>
    <r>
      <rPr>
        <sz val="13"/>
        <rFont val="Times New Roman"/>
        <family val="1"/>
      </rPr>
      <t>Обеспечено выполнение функций ТУ «Восточное»</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</si>
  <si>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</si>
  <si>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</si>
  <si>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5680,3</t>
    </r>
  </si>
  <si>
    <r>
      <rPr>
        <sz val="12"/>
        <rFont val="Times New Roman"/>
        <family val="1"/>
      </rPr>
      <t>5680,3</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</si>
  <si>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</si>
  <si>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</si>
  <si>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</si>
  <si>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</si>
  <si>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</si>
  <si>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</si>
  <si>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</si>
  <si>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</si>
  <si>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</si>
  <si>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</si>
  <si>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</si>
  <si>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0,0</t>
    </r>
  </si>
  <si>
    <r>
      <rPr>
        <sz val="12"/>
        <rFont val="Times New Roman"/>
        <family val="1"/>
      </rPr>
      <t>0,0</t>
    </r>
  </si>
  <si>
    <r>
      <rPr>
        <sz val="12"/>
        <rFont val="Times New Roman"/>
        <family val="1"/>
      </rPr>
      <t>0,0</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</si>
  <si>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</si>
  <si>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</si>
  <si>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</si>
  <si>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</si>
  <si>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</si>
  <si>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</si>
  <si>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</si>
  <si>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</si>
  <si>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</si>
  <si>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</si>
  <si>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</si>
  <si>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</si>
  <si>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</si>
  <si>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</si>
  <si>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</si>
  <si>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</si>
  <si>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</si>
  <si>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</si>
  <si>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</si>
  <si>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</si>
  <si>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</si>
  <si>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</si>
  <si>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</si>
  <si>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</si>
  <si>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</si>
  <si>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</si>
  <si>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Обеспечено выполнение функций ТУ «Западное»</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</si>
  <si>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</si>
  <si>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</si>
  <si>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7228,6</t>
    </r>
  </si>
  <si>
    <r>
      <rPr>
        <sz val="12"/>
        <rFont val="Times New Roman"/>
        <family val="1"/>
      </rPr>
      <t>7228,6</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</si>
  <si>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</si>
  <si>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</si>
  <si>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</si>
  <si>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</si>
  <si>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</si>
  <si>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</si>
  <si>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</si>
  <si>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</si>
  <si>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</si>
  <si>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Обеспечено содержание квартир муниципального жилищного фонда, осуществлена уплата взносов в фонд капитального ремонта</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</si>
  <si>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</si>
  <si>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</si>
  <si>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0,0</t>
    </r>
  </si>
  <si>
    <r>
      <rPr>
        <sz val="12"/>
        <rFont val="Times New Roman"/>
        <family val="1"/>
      </rPr>
      <t>0,0</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</si>
  <si>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</si>
  <si>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</si>
  <si>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</si>
  <si>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</si>
  <si>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</si>
  <si>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</si>
  <si>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</si>
  <si>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</si>
  <si>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</si>
  <si>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</si>
  <si>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</si>
  <si>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</si>
  <si>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</si>
  <si>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</si>
  <si>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</si>
  <si>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</si>
  <si>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</si>
  <si>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</si>
  <si>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</si>
  <si>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</si>
  <si>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</si>
  <si>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</si>
  <si>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</si>
  <si>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</si>
  <si>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</si>
  <si>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</si>
  <si>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</si>
  <si>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</si>
  <si>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</si>
  <si>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</si>
  <si>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</si>
  <si>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</si>
  <si>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</si>
  <si>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</si>
  <si>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</si>
  <si>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</si>
  <si>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</si>
  <si>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</si>
  <si>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Обеспечена деятельность МБУ 
« МФЦ»</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</si>
  <si>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</si>
  <si>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</si>
  <si>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300,0</t>
    </r>
  </si>
  <si>
    <r>
      <rPr>
        <sz val="12"/>
        <rFont val="Times New Roman"/>
        <family val="1"/>
      </rPr>
      <t>300,0</t>
    </r>
  </si>
  <si>
    <r>
      <rPr>
        <sz val="12"/>
        <rFont val="Times New Roman"/>
        <family val="1"/>
      </rPr>
      <t xml:space="preserve">межбюджетные трансферты из областного бюджета </t>
    </r>
  </si>
  <si>
    <r>
      <rPr>
        <sz val="12"/>
        <rFont val="Times New Roman"/>
        <family val="1"/>
      </rPr>
      <t>0,0</t>
    </r>
  </si>
  <si>
    <r>
      <rPr>
        <sz val="12"/>
        <rFont val="Times New Roman"/>
        <family val="1"/>
      </rPr>
      <t>0,0</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</si>
  <si>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</si>
  <si>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</si>
  <si>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</si>
  <si>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</si>
  <si>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</si>
  <si>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</si>
  <si>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</si>
  <si>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</si>
  <si>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</si>
  <si>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</si>
  <si>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</si>
  <si>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</si>
  <si>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</si>
  <si>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</si>
  <si>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Обеспечена деятельность МАУ «Центр МТО»</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</si>
  <si>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</si>
  <si>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</si>
  <si>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38889,8</t>
    </r>
  </si>
  <si>
    <r>
      <rPr>
        <sz val="12"/>
        <rFont val="Times New Roman"/>
        <family val="1"/>
      </rPr>
      <t>38889,8</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</si>
  <si>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</si>
  <si>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</si>
  <si>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</si>
  <si>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</si>
  <si>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</si>
  <si>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</si>
  <si>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</si>
  <si>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</si>
  <si>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</si>
  <si>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</si>
  <si>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</si>
  <si>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</si>
  <si>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</si>
  <si>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</si>
  <si>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</si>
  <si>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</si>
  <si>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</si>
  <si>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</si>
  <si>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</si>
  <si>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</si>
  <si>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</si>
  <si>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</si>
  <si>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</si>
  <si>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</si>
  <si>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</si>
  <si>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</si>
  <si>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</si>
  <si>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</si>
  <si>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</si>
  <si>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</si>
  <si>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</si>
  <si>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</si>
  <si>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Реализованы отдельные государственные полномочия по организации и осуществлению деятельности по опеки и попечительству</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</si>
  <si>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</si>
  <si>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</si>
  <si>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</si>
  <si>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</si>
  <si>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</si>
  <si>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</si>
  <si>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</si>
  <si>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</si>
  <si>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</si>
  <si>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</si>
  <si>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</si>
  <si>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</si>
  <si>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</si>
  <si>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</si>
  <si>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</si>
  <si>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</si>
  <si>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</si>
  <si>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</si>
  <si>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</si>
  <si>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</si>
  <si>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</si>
  <si>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</si>
  <si>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Реализованы отдельные государственные полномочия по созданию и организации деятельности комиссий по делам несовершеннолетних</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</si>
  <si>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</si>
  <si>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</si>
  <si>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</si>
  <si>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</si>
  <si>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</si>
  <si>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</si>
  <si>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</si>
  <si>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</si>
  <si>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</si>
  <si>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</si>
  <si>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</si>
  <si>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</si>
  <si>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</si>
  <si>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</si>
  <si>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</si>
  <si>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</si>
  <si>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</si>
  <si>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</si>
  <si>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</si>
  <si>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</si>
  <si>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</si>
  <si>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</si>
  <si>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</si>
  <si>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Реализованы отдельные государственные полномочия по организации деятельности в сфере охраны окружающей среды</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</si>
  <si>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</si>
  <si>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</si>
  <si>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</si>
  <si>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</si>
  <si>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</si>
  <si>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</si>
  <si>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</si>
  <si>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</si>
  <si>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</si>
  <si>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</si>
  <si>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</si>
  <si>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</si>
  <si>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</si>
  <si>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</si>
  <si>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</si>
  <si>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</si>
  <si>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</si>
  <si>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</si>
  <si>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</si>
  <si>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</si>
  <si>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</si>
  <si>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</si>
  <si>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</si>
  <si>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Реализованы отдельные государственные полномочия по организации и осуществлению деятельности в сфере архивного дела</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</si>
  <si>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</si>
  <si>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</si>
  <si>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</si>
  <si>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</si>
  <si>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</si>
  <si>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</si>
  <si>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</si>
  <si>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</si>
  <si>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</si>
  <si>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</si>
  <si>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</si>
  <si>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</si>
  <si>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</si>
  <si>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</si>
  <si>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</si>
  <si>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</si>
  <si>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</si>
  <si>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</si>
  <si>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</si>
  <si>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</si>
  <si>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</si>
  <si>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</si>
  <si>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</si>
  <si>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Реализованы отдельные государственные полномочия по составлению (изменению) списков кандидатов в присяжные заседатели федеральных судов общей юрисдикции в РФ</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</si>
  <si>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</si>
  <si>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</si>
  <si>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</si>
  <si>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</si>
  <si>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</si>
  <si>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</si>
  <si>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</si>
  <si>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</si>
  <si>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</si>
  <si>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</si>
  <si>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</si>
  <si>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</si>
  <si>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</si>
  <si>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</si>
  <si>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</si>
  <si>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</si>
  <si>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</si>
  <si>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</si>
  <si>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</si>
  <si>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</si>
  <si>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</si>
  <si>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</si>
  <si>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</si>
  <si>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Реализованы отдельные государственные полномочия по обеспечению жильем отдельных категорий граждан , установленных ФЗ от 24.11.1995 г. № 181-ФЗ «О социальной защите инвалидов в РФ»</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</si>
  <si>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</si>
  <si>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</si>
  <si>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</si>
  <si>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</si>
  <si>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</si>
  <si>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</si>
  <si>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</si>
  <si>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</si>
  <si>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</si>
  <si>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</si>
  <si>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</si>
  <si>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</si>
  <si>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</si>
  <si>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</si>
  <si>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</si>
  <si>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</si>
  <si>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</si>
  <si>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</si>
  <si>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</si>
  <si>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</si>
  <si>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</si>
  <si>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</si>
  <si>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</si>
  <si>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Реализованы отдельные государственные полномочия
По предупреждению и ликвидации болезней животных, защиту населения от болезней, общих для человека и животных</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</si>
  <si>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</si>
  <si>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</si>
  <si>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</si>
  <si>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</si>
  <si>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</si>
  <si>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</si>
  <si>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</si>
  <si>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областного бюджета </t>
    </r>
  </si>
  <si>
    <r>
      <rPr>
        <sz val="12"/>
        <rFont val="Times New Roman"/>
        <family val="1"/>
      </rPr>
      <t>14,4</t>
    </r>
  </si>
  <si>
    <r>
      <rPr>
        <sz val="12"/>
        <rFont val="Times New Roman"/>
        <family val="1"/>
      </rPr>
      <t>14,4</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</si>
  <si>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</si>
  <si>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</si>
  <si>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</si>
  <si>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</si>
  <si>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</si>
  <si>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</si>
  <si>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</si>
  <si>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</si>
  <si>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</si>
  <si>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</si>
  <si>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</si>
  <si>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</si>
  <si>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</si>
  <si>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</si>
  <si>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</si>
  <si>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</si>
  <si>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</si>
  <si>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</si>
  <si>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</si>
  <si>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</si>
  <si>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</si>
  <si>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</si>
  <si>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</si>
  <si>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</si>
  <si>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</si>
  <si>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</si>
  <si>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</si>
  <si>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</si>
  <si>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</si>
  <si>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</si>
  <si>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</si>
  <si>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</si>
  <si>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</si>
  <si>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</si>
  <si>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</si>
  <si>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</si>
  <si>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</si>
  <si>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</si>
  <si>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</si>
  <si>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</si>
  <si>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</si>
  <si>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</si>
  <si>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</si>
  <si>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</si>
  <si>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</si>
  <si>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</si>
  <si>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</si>
  <si>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</si>
  <si>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</si>
  <si>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</si>
  <si>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</si>
  <si>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</si>
  <si>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</si>
  <si>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</si>
  <si>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Осуществлены регулярные перевозки пассажиров и багажа автомобильным транспортом по регулируемым тарифам</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</si>
  <si>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</si>
  <si>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</si>
  <si>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108,8</t>
    </r>
  </si>
  <si>
    <r>
      <rPr>
        <sz val="12"/>
        <rFont val="Times New Roman"/>
        <family val="1"/>
      </rPr>
      <t>108,8</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</si>
  <si>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</si>
  <si>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</si>
  <si>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</si>
  <si>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</si>
  <si>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</si>
  <si>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</si>
  <si>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</si>
  <si>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</si>
  <si>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</si>
  <si>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</si>
  <si>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</si>
  <si>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</si>
  <si>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</si>
  <si>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</si>
  <si>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</si>
  <si>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</si>
  <si>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</si>
  <si>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</si>
  <si>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</si>
  <si>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</si>
  <si>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</si>
  <si>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</si>
  <si>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</si>
  <si>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</si>
  <si>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</si>
  <si>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</si>
  <si>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</si>
  <si>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</si>
  <si>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</si>
  <si>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</si>
  <si>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</si>
  <si>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</si>
  <si>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</si>
  <si>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</si>
  <si>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</si>
  <si>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</si>
  <si>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</si>
  <si>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</si>
  <si>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Предоставлена мера социальной поддержки по оплате жилого помещения, отопления и освещения отдельным категориям граждан, проживающим и работавшим в сельской местности</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</si>
  <si>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</si>
  <si>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</si>
  <si>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</si>
  <si>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</si>
  <si>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</si>
  <si>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</si>
  <si>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</si>
  <si>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</si>
  <si>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</si>
  <si>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</si>
  <si>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</si>
  <si>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</si>
  <si>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</si>
  <si>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</si>
  <si>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</si>
  <si>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</si>
  <si>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</si>
  <si>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</si>
  <si>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</si>
  <si>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</si>
  <si>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</si>
  <si>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</si>
  <si>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</si>
  <si>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 xml:space="preserve">Осуществлена выплата ежемесячной пенсии за выслугу лет лицам, замещавшим муниципальные должности и должности, муниципальной службы, в органах местного самоуправления Белозерского муниципального района (округа) </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</si>
  <si>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</si>
  <si>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</si>
  <si>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4130,0</t>
    </r>
  </si>
  <si>
    <r>
      <rPr>
        <sz val="12"/>
        <rFont val="Times New Roman"/>
        <family val="1"/>
      </rPr>
      <t>4130,0</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</si>
  <si>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</si>
  <si>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</si>
  <si>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</si>
  <si>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</si>
  <si>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</si>
  <si>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</si>
  <si>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</si>
  <si>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</si>
  <si>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</si>
  <si>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</si>
  <si>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</si>
  <si>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</si>
  <si>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</si>
  <si>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</si>
  <si>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</si>
  <si>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</si>
  <si>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</si>
  <si>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</si>
  <si>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</si>
  <si>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</si>
  <si>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</si>
  <si>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Предоставлена мера социальной поддержки в виде единовременной денежной выплаты гражданам, в добровольном порядке заключившим контракт о прохождении военной службы в ВС РФ</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</si>
  <si>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</si>
  <si>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</si>
  <si>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0,0</t>
    </r>
  </si>
  <si>
    <r>
      <rPr>
        <sz val="12"/>
        <rFont val="Times New Roman"/>
        <family val="1"/>
      </rPr>
      <t>0,0</t>
    </r>
  </si>
  <si>
    <r>
      <rPr>
        <sz val="12"/>
        <rFont val="Times New Roman"/>
        <family val="1"/>
      </rPr>
      <t>0,0</t>
    </r>
  </si>
  <si>
    <r>
      <rPr>
        <sz val="12"/>
        <rFont val="Times New Roman"/>
        <family val="1"/>
      </rPr>
      <t>0,0</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</si>
  <si>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</si>
  <si>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</si>
  <si>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</si>
  <si>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</si>
  <si>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</si>
  <si>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</si>
  <si>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</si>
  <si>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</si>
  <si>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</si>
  <si>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</si>
  <si>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</si>
  <si>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</si>
  <si>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</si>
  <si>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</si>
  <si>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</si>
  <si>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</si>
  <si>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</si>
  <si>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</si>
  <si>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</si>
  <si>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</si>
  <si>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Предоставлена мера социальной поддержки семьям граждан, принимающим участие в специальной военной операции, в виде денежной компенсации на приобретение твердого топлива</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</si>
  <si>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</si>
  <si>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</si>
  <si>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0,0</t>
    </r>
  </si>
  <si>
    <r>
      <rPr>
        <sz val="12"/>
        <rFont val="Times New Roman"/>
        <family val="1"/>
      </rPr>
      <t>0,0</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</si>
  <si>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</si>
  <si>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</si>
  <si>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</si>
  <si>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</si>
  <si>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</si>
  <si>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</si>
  <si>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</si>
  <si>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3"/>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</si>
  <si>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</si>
  <si>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</si>
  <si>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</si>
  <si>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</si>
  <si>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</si>
  <si>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</si>
  <si>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3"/>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</si>
  <si>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</si>
  <si>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</si>
  <si>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</si>
  <si>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</si>
  <si>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</si>
  <si>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</si>
  <si>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</si>
  <si>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</si>
  <si>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</si>
  <si>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</si>
  <si>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</si>
  <si>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</si>
  <si>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</si>
  <si>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</si>
  <si>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</si>
  <si>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</si>
  <si>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</si>
  <si>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</si>
  <si>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</si>
  <si>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</si>
  <si>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</si>
  <si>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</si>
  <si>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</si>
  <si>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</si>
  <si>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</si>
  <si>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</si>
  <si>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</si>
  <si>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</si>
  <si>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Оказана финансовая поддержка АНО «Редакционно-издательский комплекс «Белозерье» в виде субсидии</t>
    </r>
  </si>
  <si>
    <r>
      <rPr>
        <sz val="12"/>
        <rFont val="Times New Roman"/>
        <family val="1"/>
      </rPr>
      <t>всего, в том числе</t>
    </r>
  </si>
  <si>
    <r>
      <rPr>
        <sz val="12"/>
        <rFont val="Times New Roman"/>
        <family val="1"/>
      </rPr>
      <t>собственные доходы бюджета округа</t>
    </r>
  </si>
  <si>
    <r>
      <rPr>
        <sz val="13"/>
        <rFont val="Times New Roman"/>
        <family val="1"/>
      </rPr>
      <t>2400,0</t>
    </r>
  </si>
  <si>
    <r>
      <rPr>
        <sz val="12"/>
        <rFont val="Times New Roman"/>
        <family val="1"/>
      </rPr>
      <t>2400,0</t>
    </r>
  </si>
  <si>
    <r>
      <rPr>
        <sz val="12"/>
        <rFont val="Times New Roman"/>
        <family val="1"/>
      </rPr>
      <t>2400,0</t>
    </r>
  </si>
  <si>
    <r>
      <rPr>
        <sz val="12"/>
        <rFont val="Times New Roman"/>
        <family val="1"/>
      </rPr>
      <t>2400,0</t>
    </r>
  </si>
  <si>
    <r>
      <rPr>
        <sz val="12"/>
        <rFont val="Times New Roman"/>
        <family val="1"/>
      </rPr>
      <t>2400,0</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</si>
  <si>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</si>
  <si>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</si>
  <si>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</si>
  <si>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</si>
  <si>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</si>
  <si>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</si>
  <si>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</si>
  <si>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</si>
  <si>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</si>
  <si>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</si>
  <si>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</si>
  <si>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</si>
  <si>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</si>
  <si>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</si>
  <si>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</si>
  <si>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</si>
  <si>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</si>
  <si>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</si>
  <si>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</si>
  <si>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</si>
  <si>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</si>
  <si>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 xml:space="preserve">Оказана финансовая поддержка социально-ориентированной некоммерческой организации, прошедшей отбор по конкурсу в виде субсидии
</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</si>
  <si>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</si>
  <si>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</si>
  <si>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50,0</t>
    </r>
  </si>
  <si>
    <r>
      <rPr>
        <sz val="12"/>
        <rFont val="Times New Roman"/>
        <family val="1"/>
      </rPr>
      <t>50,0</t>
    </r>
  </si>
  <si>
    <r>
      <rPr>
        <sz val="12"/>
        <rFont val="Times New Roman"/>
        <family val="1"/>
      </rPr>
      <t>50,0</t>
    </r>
  </si>
  <si>
    <r>
      <rPr>
        <sz val="12"/>
        <rFont val="Times New Roman"/>
        <family val="1"/>
      </rPr>
      <t>50,0</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</si>
  <si>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</si>
  <si>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</si>
  <si>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</si>
  <si>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</si>
  <si>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</si>
  <si>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</si>
  <si>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</si>
  <si>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</si>
  <si>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</si>
  <si>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</si>
  <si>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</si>
  <si>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</si>
  <si>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</si>
  <si>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</si>
  <si>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</si>
  <si>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</si>
  <si>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</si>
  <si>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</si>
  <si>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</si>
  <si>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</si>
  <si>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</si>
  <si>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</si>
  <si>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3"/>
        <rFont val="Times New Roman"/>
        <family val="1"/>
      </rPr>
      <t>Проведены мероприятия с участием граждан пожилого возраста</t>
    </r>
  </si>
  <si>
    <r>
      <rPr>
        <sz val="12"/>
        <rFont val="Times New Roman"/>
        <family val="1"/>
      </rPr>
      <t>собственные доходы бюджета округа</t>
    </r>
  </si>
  <si>
    <r>
      <rPr>
        <sz val="13"/>
        <rFont val="Times New Roman"/>
        <family val="1"/>
      </rPr>
      <t>100,0</t>
    </r>
  </si>
  <si>
    <r>
      <rPr>
        <sz val="12"/>
        <rFont val="Times New Roman"/>
        <family val="1"/>
      </rPr>
      <t>100,0</t>
    </r>
  </si>
  <si>
    <r>
      <rPr>
        <sz val="12"/>
        <rFont val="Times New Roman"/>
        <family val="1"/>
      </rPr>
      <t>100,0</t>
    </r>
  </si>
  <si>
    <r>
      <rPr>
        <sz val="12"/>
        <rFont val="Times New Roman"/>
        <family val="1"/>
      </rPr>
      <t>100,0</t>
    </r>
  </si>
  <si>
    <r>
      <rPr>
        <sz val="12"/>
        <rFont val="Times New Roman"/>
        <family val="1"/>
      </rPr>
      <t>100,0</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</si>
  <si>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</si>
  <si>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</si>
  <si>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</si>
  <si>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</si>
  <si>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</si>
  <si>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</si>
  <si>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</si>
  <si>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</si>
  <si>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</si>
  <si>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</si>
  <si>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</si>
  <si>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</si>
  <si>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</si>
  <si>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</si>
  <si>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безвозмездные поступления государственных внебюджетных фондов, физических и юридических лиц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</si>
  <si>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</si>
  <si>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</si>
  <si>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</si>
  <si>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</si>
  <si>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</si>
  <si>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</si>
  <si>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</si>
  <si>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</si>
  <si>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</si>
  <si>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</si>
  <si>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</si>
  <si>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</si>
  <si>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</si>
  <si>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</si>
  <si>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</si>
  <si>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</si>
  <si>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</si>
  <si>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</si>
  <si>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</si>
  <si>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</si>
  <si>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</si>
  <si>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</si>
  <si>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безвозмездные поступления государственных внебюджетных фондов, физических и юридических лиц</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</si>
  <si>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</si>
  <si>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</si>
  <si>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</si>
  <si>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</si>
  <si>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</si>
  <si>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</si>
  <si>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Осуществлен кадастровый учет объектов недвижимости и земельных участков</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</si>
  <si>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</si>
  <si>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</si>
  <si>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426,5</t>
    </r>
  </si>
  <si>
    <r>
      <rPr>
        <sz val="12"/>
        <rFont val="Times New Roman"/>
        <family val="1"/>
      </rPr>
      <t>426,5</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</si>
  <si>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</si>
  <si>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</si>
  <si>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</si>
  <si>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</si>
  <si>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</si>
  <si>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</si>
  <si>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</si>
  <si>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</si>
  <si>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</si>
  <si>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</si>
  <si>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</si>
  <si>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</si>
  <si>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</si>
  <si>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</si>
  <si>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безвозмездные поступления государственных внебюджетных фондов, физических и юридических лиц</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</si>
  <si>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</si>
  <si>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</si>
  <si>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</si>
  <si>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</si>
  <si>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</si>
  <si>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</si>
  <si>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Проведены работы по оценке стоимости аренды, продажи или залоговой стоимости объектов</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</si>
  <si>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</si>
  <si>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</si>
  <si>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80,0</t>
    </r>
  </si>
  <si>
    <r>
      <rPr>
        <sz val="12"/>
        <rFont val="Times New Roman"/>
        <family val="1"/>
      </rPr>
      <t>80,0</t>
    </r>
  </si>
  <si>
    <r>
      <rPr>
        <sz val="12"/>
        <rFont val="Times New Roman"/>
        <family val="1"/>
      </rPr>
      <t xml:space="preserve">межбюджетные трансферты из областного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</si>
  <si>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</si>
  <si>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</si>
  <si>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</si>
  <si>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</si>
  <si>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</si>
  <si>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</si>
  <si>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</si>
  <si>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</si>
  <si>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</si>
  <si>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</si>
  <si>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</si>
  <si>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</si>
  <si>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</si>
  <si>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безвозмездные поступления государственных внебюджетных фондов, физических и юридических лиц</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</si>
  <si>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</si>
  <si>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</si>
  <si>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</si>
  <si>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</si>
  <si>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</si>
  <si>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</si>
  <si>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</si>
  <si>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</si>
  <si>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</si>
  <si>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</si>
  <si>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</si>
  <si>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</si>
  <si>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</si>
  <si>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</si>
  <si>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</si>
  <si>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</si>
  <si>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безвозмездные поступления государственных внебюджетных фондов, физических и юридических лиц</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</si>
  <si>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</si>
  <si>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</si>
  <si>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</si>
  <si>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</si>
  <si>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</si>
  <si>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</si>
  <si>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3"/>
        <rFont val="Times New Roman"/>
        <family val="1"/>
      </rPr>
      <t>обеспечено выполнение функций  управлением имущественных отношений</t>
    </r>
  </si>
  <si>
    <r>
      <rPr>
        <sz val="12"/>
        <rFont val="Times New Roman"/>
        <family val="1"/>
      </rPr>
      <t>всего, в том числе</t>
    </r>
  </si>
  <si>
    <r>
      <rPr>
        <sz val="12"/>
        <rFont val="Times New Roman"/>
        <family val="1"/>
      </rPr>
      <t>собственные доходы бюджета округа</t>
    </r>
  </si>
  <si>
    <r>
      <rPr>
        <sz val="12"/>
        <rFont val="Times New Roman"/>
        <family val="1"/>
      </rPr>
      <t>6068,0</t>
    </r>
  </si>
  <si>
    <r>
      <rPr>
        <sz val="12"/>
        <rFont val="Times New Roman"/>
        <family val="1"/>
      </rPr>
      <t>6068,0</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</si>
  <si>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</si>
  <si>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</si>
  <si>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</si>
  <si>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</si>
  <si>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</si>
  <si>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</si>
  <si>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</si>
  <si>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</si>
  <si>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безвозмездные поступления государственных внебюджетных фондов, физических и юридических лиц</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</si>
  <si>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</si>
  <si>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</si>
  <si>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</si>
  <si>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</si>
  <si>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</si>
  <si>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</si>
  <si>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</si>
  <si>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</si>
  <si>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</si>
  <si>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</si>
  <si>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</si>
  <si>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</si>
  <si>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</si>
  <si>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</si>
  <si>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</si>
  <si>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безвозмездные поступления государственных внебюджетных фондов, физических и юридических лиц</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</si>
  <si>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</si>
  <si>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</si>
  <si>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</si>
  <si>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</si>
  <si>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</si>
  <si>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</si>
  <si>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собственные доходы бюджета округа</t>
    </r>
  </si>
  <si>
    <r>
      <rPr>
        <sz val="12"/>
        <rFont val="Times New Roman"/>
        <family val="1"/>
      </rPr>
      <t xml:space="preserve">межбюджетные трансферты из областного бюджета </t>
    </r>
  </si>
  <si>
    <r>
      <rPr>
        <sz val="12"/>
        <rFont val="Times New Roman"/>
        <family val="1"/>
      </rPr>
      <t xml:space="preserve">межбюджетные трансферты из федерального бюджета </t>
    </r>
  </si>
  <si>
    <r>
      <rPr>
        <sz val="12"/>
        <rFont val="Times New Roman"/>
        <family val="1"/>
      </rPr>
      <t>-</t>
    </r>
  </si>
  <si>
    <r>
      <rPr>
        <sz val="12"/>
        <rFont val="Times New Roman"/>
        <family val="1"/>
      </rPr>
      <t>-</t>
    </r>
  </si>
  <si>
    <r>
      <rPr>
        <sz val="12"/>
        <rFont val="Times New Roman"/>
        <family val="1"/>
      </rPr>
      <t>-</t>
    </r>
  </si>
  <si>
    <r>
      <rPr>
        <sz val="12"/>
        <rFont val="Times New Roman"/>
        <family val="1"/>
      </rPr>
      <t>безвозмездные поступления государственных внебюджетных фондов, физических и юридических лиц</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</si>
  <si>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</si>
  <si>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</si>
  <si>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</si>
  <si>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</si>
  <si>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</si>
  <si>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t>
    </r>
  </si>
  <si>
    <r>
      <rPr>
        <sz val="12"/>
        <rFont val="Times New Roman"/>
        <family val="1"/>
      </rPr>
      <t>Форма № 2</t>
    </r>
  </si>
  <si>
    <r>
      <rPr>
        <sz val="12"/>
        <rFont val="Times New Roman"/>
        <family val="1"/>
      </rPr>
      <t>Таблица 1</t>
    </r>
  </si>
  <si>
    <r>
      <rPr>
        <b/>
        <sz val="13"/>
        <rFont val="Times New Roman"/>
        <family val="1"/>
      </rPr>
      <t>ХАРАКТЕРИСТИКА</t>
    </r>
  </si>
  <si>
    <r>
      <rPr>
        <b/>
        <sz val="13"/>
        <rFont val="Times New Roman"/>
        <family val="1"/>
      </rPr>
      <t xml:space="preserve"> направлений расходов финансовых мероприятий (результатов) структурных элементов</t>
    </r>
  </si>
  <si>
    <r>
      <rPr>
        <b/>
        <sz val="13"/>
        <rFont val="Times New Roman"/>
        <family val="1"/>
      </rPr>
      <t xml:space="preserve"> проектной части муниципальной программы (комплексной программы)</t>
    </r>
  </si>
  <si>
    <r>
      <rPr>
        <sz val="13"/>
        <rFont val="Times New Roman"/>
        <family val="1"/>
      </rPr>
      <t>Наименование направления (подпрограммы) муниципальной программы (комплексной программы), мероприятия (результата)</t>
    </r>
  </si>
  <si>
    <r>
      <rPr>
        <sz val="13"/>
        <rFont val="Times New Roman"/>
        <family val="1"/>
      </rPr>
      <t>Наименование расходов</t>
    </r>
  </si>
  <si>
    <r>
      <rPr>
        <sz val="13"/>
        <rFont val="Times New Roman"/>
        <family val="1"/>
      </rPr>
      <t>Направления расходов, вид расходов</t>
    </r>
  </si>
  <si>
    <r>
      <rPr>
        <sz val="13"/>
        <rFont val="Times New Roman"/>
        <family val="1"/>
      </rPr>
      <t>Характеристика 
направления расходов &lt;1&gt;</t>
    </r>
  </si>
  <si>
    <r>
      <rPr>
        <sz val="13"/>
        <rFont val="Times New Roman"/>
        <family val="1"/>
      </rPr>
      <t>1.1. Муниципальный проект «Организация транспортного обслуживания населения»</t>
    </r>
  </si>
  <si>
    <r>
      <rPr>
        <sz val="13"/>
        <rFont val="Times New Roman"/>
        <family val="1"/>
      </rPr>
      <t>Организация транспортного обслуживания населения на муниципальных маршрутах регулярных перевозок по регулируемым тарифам</t>
    </r>
  </si>
  <si>
    <r>
      <rPr>
        <sz val="13"/>
        <rFont val="Times New Roman"/>
        <family val="1"/>
      </rPr>
      <t>Мероприятия стоимостью свыше 1 млн. руб.</t>
    </r>
  </si>
  <si>
    <r>
      <rPr>
        <sz val="13"/>
        <rFont val="Times New Roman"/>
        <family val="1"/>
      </rPr>
      <t>Иные закупки товаров, работ и услуг для обеспечения государственных (муниципальных) нужд</t>
    </r>
  </si>
  <si>
    <r>
      <rPr>
        <sz val="13"/>
        <rFont val="Times New Roman"/>
        <family val="1"/>
      </rPr>
      <t>2.1 Муниципальный проект «Поддержка некоммерческих организаций»</t>
    </r>
  </si>
  <si>
    <r>
      <rPr>
        <sz val="13"/>
        <rFont val="Times New Roman"/>
        <family val="1"/>
      </rPr>
      <t>Муниципальная поддержка АНО «Редакционно-издательский комплекс «Белозерье»</t>
    </r>
  </si>
  <si>
    <r>
      <rPr>
        <sz val="13"/>
        <rFont val="Times New Roman"/>
        <family val="1"/>
      </rPr>
      <t>Предоставление субсидии юридическим лицам</t>
    </r>
  </si>
  <si>
    <r>
      <rPr>
        <sz val="13"/>
        <rFont val="Times New Roman"/>
        <family val="1"/>
      </rPr>
      <t>Предоставление субсидии</t>
    </r>
    <r>
      <rPr>
        <sz val="12"/>
        <rFont val="Times New Roman"/>
        <family val="1"/>
      </rPr>
      <t xml:space="preserve"> </t>
    </r>
    <r>
      <rPr>
        <sz val="13"/>
        <rFont val="Times New Roman"/>
        <family val="1"/>
      </rPr>
      <t>АНО «Редакционно-издательский комплекс «Белозерье» с целью публикации официальной информации, нормативно-правовой документации органов местного самоуправления</t>
    </r>
  </si>
  <si>
    <r>
      <rPr>
        <sz val="13"/>
        <rFont val="Times New Roman"/>
        <family val="1"/>
      </rPr>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r>
  </si>
  <si>
    <r>
      <rPr>
        <sz val="13"/>
        <rFont val="Times New Roman"/>
        <family val="1"/>
      </rPr>
      <t>Оказана финансовая поддержка социально-ориентированной некоммерческой организации, прошедшей отбор по конкурсу в виде субсидии</t>
    </r>
  </si>
  <si>
    <r>
      <rPr>
        <sz val="13"/>
        <rFont val="Times New Roman"/>
        <family val="1"/>
      </rPr>
      <t>Муниципальная поддержка социально ориентированных некоммерческих организаций</t>
    </r>
  </si>
  <si>
    <r>
      <rPr>
        <sz val="13"/>
        <rFont val="Times New Roman"/>
        <family val="1"/>
      </rPr>
      <t>Предусмотрено проведение конкурса среди социально-ориентированных некоммерческих организаций на реализацию общественно полезных проектов, связанных с осуществлением уставной деятельности, предоставление субсидии осуществляется в соответствии с Порядком определения объема и предоставления субсидий</t>
    </r>
    <r>
      <rPr>
        <sz val="12"/>
        <rFont val="Times New Roman"/>
        <family val="1"/>
      </rPr>
      <t xml:space="preserve"> </t>
    </r>
    <r>
      <rPr>
        <sz val="13"/>
        <rFont val="Times New Roman"/>
        <family val="1"/>
      </rPr>
      <t>социально-ориентированным некоммерческим организациям, утвержденным постановлением администрации  округа № 355 от 23.03.2023</t>
    </r>
  </si>
  <si>
    <r>
      <rPr>
        <sz val="13"/>
        <rFont val="Times New Roman"/>
        <family val="1"/>
      </rPr>
      <t>2.2. Муниципальный проект «Поддержка граждан пожилого возраста»</t>
    </r>
  </si>
  <si>
    <r>
      <rPr>
        <sz val="13"/>
        <rFont val="Times New Roman"/>
        <family val="1"/>
      </rPr>
      <t>Муниципальная поддержка граждан пожилого возраста</t>
    </r>
  </si>
  <si>
    <r>
      <rPr>
        <sz val="13"/>
        <rFont val="Times New Roman"/>
        <family val="1"/>
      </rPr>
      <t>Предусмотрено проведение мероприятий с  участием граждан пожилого возраста с целью их вовлечения в общественную жизнь округа</t>
    </r>
  </si>
  <si>
    <r>
      <rPr>
        <sz val="13"/>
        <rFont val="Times New Roman"/>
        <family val="1"/>
      </rPr>
      <t>Социальные выплаты гражданам, кроме публичных нормативных социальных выплат</t>
    </r>
  </si>
  <si>
    <r>
      <rPr>
        <b/>
        <sz val="13"/>
        <color rgb="FF22272F"/>
        <rFont val="Times New Roman"/>
        <family val="1"/>
      </rPr>
      <t>Таблица 2</t>
    </r>
  </si>
  <si>
    <r>
      <rPr>
        <b/>
        <sz val="13"/>
        <rFont val="Times New Roman"/>
        <family val="1"/>
      </rPr>
      <t>Характеристика расходов финансовых мероприятий (результатов)</t>
    </r>
  </si>
  <si>
    <r>
      <rPr>
        <b/>
        <sz val="13"/>
        <rFont val="Times New Roman"/>
        <family val="1"/>
      </rPr>
      <t>комплексов процессных мероприятий муниципальной программы (комплексной программы)</t>
    </r>
  </si>
  <si>
    <r>
      <rPr>
        <sz val="13"/>
        <rFont val="Times New Roman"/>
        <family val="1"/>
      </rPr>
      <t>N п/п</t>
    </r>
  </si>
  <si>
    <r>
      <rPr>
        <sz val="13"/>
        <rFont val="Times New Roman"/>
        <family val="1"/>
      </rPr>
      <t>Наименование комплекса процессных мероприятий, мероприятия (результата)</t>
    </r>
  </si>
  <si>
    <r>
      <rPr>
        <sz val="13"/>
        <rFont val="Times New Roman"/>
        <family val="1"/>
      </rPr>
      <t>Наименование расходов </t>
    </r>
  </si>
  <si>
    <r>
      <rPr>
        <sz val="13"/>
        <rFont val="Times New Roman"/>
        <family val="1"/>
      </rPr>
      <t xml:space="preserve">Характеристика типа </t>
    </r>
  </si>
  <si>
    <r>
      <rPr>
        <sz val="13"/>
        <rFont val="Times New Roman"/>
        <family val="1"/>
      </rPr>
      <t>Объем финансового обеспечения по годам, тыс. руб.</t>
    </r>
  </si>
  <si>
    <r>
      <rPr>
        <sz val="13"/>
        <rFont val="Times New Roman"/>
        <family val="1"/>
      </rPr>
      <t>Направление (подпрограмма) «Управление муниципальными финансами Белозерского муниципального округа»</t>
    </r>
  </si>
  <si>
    <r>
      <rPr>
        <sz val="13"/>
        <rFont val="Times New Roman"/>
        <family val="1"/>
      </rPr>
      <t>Мероприятия, направленные на повышение уровня финансовой грамотности</t>
    </r>
  </si>
  <si>
    <r>
      <rPr>
        <sz val="13"/>
        <rFont val="Times New Roman"/>
        <family val="1"/>
      </rPr>
      <t>иное</t>
    </r>
  </si>
  <si>
    <r>
      <rPr>
        <sz val="13"/>
        <rFont val="Times New Roman"/>
        <family val="1"/>
      </rPr>
      <t>Приобретение призов для награждения участников конкурсов финансовой грамотности
 </t>
    </r>
  </si>
  <si>
    <r>
      <rPr>
        <sz val="13"/>
        <rFont val="Times New Roman"/>
        <family val="1"/>
      </rPr>
      <t>Осуществление текущей деятельности</t>
    </r>
  </si>
  <si>
    <r>
      <rPr>
        <sz val="13"/>
        <rFont val="Times New Roman"/>
        <family val="1"/>
      </rPr>
      <t xml:space="preserve">Расходы на заработную плату, отпускные, НДФЛ, мат. помощь, страховые взносы, пособие по врем. нетрудоспособности, услуги связи, информационные услуги, членские взносы, заправка картриджей, канцтовары и т.п. </t>
    </r>
  </si>
  <si>
    <r>
      <rPr>
        <sz val="13"/>
        <rFont val="Times New Roman"/>
        <family val="1"/>
      </rPr>
      <t>Расходы на обеспечение функций муниципальных органов</t>
    </r>
  </si>
  <si>
    <r>
      <rPr>
        <sz val="13"/>
        <rFont val="Times New Roman"/>
        <family val="1"/>
      </rPr>
      <t xml:space="preserve">Иные закупки товаров, работ и услуг для обеспечения государственных (муниципальных) нужд, уплата налогов, сборов и иных платежей, расходы на выплаты персоналу государственных (муниципальных) органов
</t>
    </r>
  </si>
  <si>
    <r>
      <rPr>
        <sz val="13"/>
        <rFont val="Times New Roman"/>
        <family val="1"/>
      </rPr>
      <t>7450,1</t>
    </r>
  </si>
  <si>
    <r>
      <rPr>
        <sz val="13"/>
        <rFont val="Times New Roman"/>
        <family val="1"/>
      </rPr>
      <t>Реализация расходных обязательств муниципальных образований области в части обеспечения выплаты заработной платы работникам муниципальных учреждений</t>
    </r>
  </si>
  <si>
    <r>
      <rPr>
        <sz val="13"/>
        <rFont val="Times New Roman"/>
        <family val="1"/>
      </rPr>
      <t>Расходы на выплаты персоналу государственных (муниципальных) органов</t>
    </r>
  </si>
  <si>
    <r>
      <rPr>
        <sz val="13"/>
        <rFont val="Times New Roman"/>
        <family val="1"/>
      </rPr>
      <t>Расходы на заработную плату, НДФЛ, страховые взносы (за счет дотаций)</t>
    </r>
  </si>
  <si>
    <r>
      <rPr>
        <sz val="12"/>
        <rFont val="Times New Roman"/>
        <family val="1"/>
      </rPr>
      <t>3549,9</t>
    </r>
  </si>
  <si>
    <r>
      <rPr>
        <sz val="13"/>
        <rFont val="Times New Roman"/>
        <family val="1"/>
      </rPr>
      <t>Расходы на обеспечение деятельности (оказание услуг) муниципальных учреждений</t>
    </r>
  </si>
  <si>
    <r>
      <rPr>
        <sz val="13"/>
        <rFont val="Times New Roman"/>
        <family val="1"/>
      </rPr>
      <t>Иные закупки товаров, работ и услуг для обеспечения государственных (муниципальных) нужд</t>
    </r>
    <r>
      <rPr>
        <sz val="12"/>
        <rFont val="Times New Roman"/>
        <family val="1"/>
      </rPr>
      <t xml:space="preserve">, </t>
    </r>
    <r>
      <rPr>
        <sz val="13"/>
        <rFont val="Times New Roman"/>
        <family val="1"/>
      </rPr>
      <t>расходы на выплаты персоналу казенных учреждений</t>
    </r>
  </si>
  <si>
    <r>
      <rPr>
        <sz val="13"/>
        <rFont val="Times New Roman"/>
        <family val="1"/>
      </rPr>
      <t>Расходы на заработную плату, отпускные, НДФЛ, мат. помощь, страховые взносы, пособие по врем. нетрудоспособности, услуги связи, информационные услуги, заправка картриджей, канцтовары, ремонт оргтехники и т.п.</t>
    </r>
  </si>
  <si>
    <r>
      <rPr>
        <sz val="12"/>
        <rFont val="Times New Roman"/>
        <family val="1"/>
      </rPr>
      <t>11985,7</t>
    </r>
  </si>
  <si>
    <r>
      <rPr>
        <sz val="13"/>
        <rFont val="Times New Roman"/>
        <family val="1"/>
      </rPr>
      <t>Расходы на выплаты персоналу казенных учреждений</t>
    </r>
  </si>
  <si>
    <r>
      <rPr>
        <sz val="13"/>
        <rFont val="Times New Roman"/>
        <family val="1"/>
      </rPr>
      <t>Расходы на заработную плату, НДФЛ, страховые взносы, мат. помощь, отпускные (за счет дотаций)</t>
    </r>
  </si>
  <si>
    <r>
      <rPr>
        <sz val="12"/>
        <rFont val="Times New Roman"/>
        <family val="1"/>
      </rPr>
      <t>6974,3</t>
    </r>
  </si>
  <si>
    <r>
      <rPr>
        <sz val="13"/>
        <rFont val="Times New Roman"/>
        <family val="1"/>
      </rPr>
      <t>Комплекс процессных мероприятий «Обеспечение деятельности структурных подразделений администрации округа»</t>
    </r>
  </si>
  <si>
    <r>
      <rPr>
        <sz val="13"/>
        <rFont val="Times New Roman"/>
        <family val="1"/>
      </rPr>
      <t xml:space="preserve">Обеспечено выполнение функций структурными подразделениями администрации округа
</t>
    </r>
  </si>
  <si>
    <r>
      <rPr>
        <sz val="13"/>
        <rFont val="Times New Roman"/>
        <family val="1"/>
      </rPr>
      <t>Иные закупки товаров, работ и услуг для обеспечения государственных (муниципальных) нужд, уплата налогов, сборов и иных платежей, расходы на выплаты персоналу государственных (муниципальных) органов, исполнение судебных актов</t>
    </r>
    <r>
      <rPr>
        <sz val="12"/>
        <rFont val="Times New Roman"/>
        <family val="1"/>
      </rPr>
      <t xml:space="preserve"> </t>
    </r>
  </si>
  <si>
    <r>
      <rPr>
        <sz val="13"/>
        <rFont val="Times New Roman"/>
        <family val="1"/>
      </rPr>
      <t>Расходы на командировочные, уплату налогов, штрафов,  заработную плату, отпускные, НДФЛ, мат. помощь, страховые взносы, пособие по врем. нетрудоспособности, услуги связи, информационные услуги, заправка картриджей, канцтовары, ремонт оргтехники, водоснабжение, теплоэнергию, членские взносы и т.п.</t>
    </r>
  </si>
  <si>
    <r>
      <rPr>
        <sz val="13"/>
        <rFont val="Times New Roman"/>
        <family val="1"/>
      </rPr>
      <t>15719,3</t>
    </r>
  </si>
  <si>
    <r>
      <rPr>
        <sz val="13"/>
        <rFont val="Times New Roman"/>
        <family val="1"/>
      </rPr>
      <t>Расходы на заработную плату, НДФЛ, страховые взносы, мат. помощь, отпускные и т.п. (за счет дотаций)</t>
    </r>
  </si>
  <si>
    <r>
      <rPr>
        <sz val="12"/>
        <rFont val="Times New Roman"/>
        <family val="1"/>
      </rPr>
      <t>11783,2</t>
    </r>
  </si>
  <si>
    <r>
      <rPr>
        <sz val="13"/>
        <rFont val="Times New Roman"/>
        <family val="1"/>
      </rPr>
      <t xml:space="preserve">осуществлена уплата взносов в фонд капитального ремонта
</t>
    </r>
  </si>
  <si>
    <r>
      <rPr>
        <sz val="13"/>
        <rFont val="Times New Roman"/>
        <family val="1"/>
      </rPr>
      <t xml:space="preserve">  Взносы в ФКР</t>
    </r>
  </si>
  <si>
    <r>
      <rPr>
        <sz val="13"/>
        <rFont val="Times New Roman"/>
        <family val="1"/>
      </rPr>
      <t>Расходы на уплату ежемесячных взносов на капитальный ремонт</t>
    </r>
  </si>
  <si>
    <r>
      <rPr>
        <sz val="13"/>
        <rFont val="Times New Roman"/>
        <family val="1"/>
      </rPr>
      <t xml:space="preserve">Обеспечено выполнение функций ТУ «Белозерское»
</t>
    </r>
  </si>
  <si>
    <r>
      <rPr>
        <sz val="13"/>
        <rFont val="Times New Roman"/>
        <family val="1"/>
      </rPr>
      <t>Иные закупки товаров, работ и услуг для обеспечения государственных (муниципальных) нужд, уплата налогов, сборов и иных платежей, расходы на выплаты персоналу государственных (муниципальных) органов</t>
    </r>
  </si>
  <si>
    <r>
      <rPr>
        <sz val="13"/>
        <rFont val="Times New Roman"/>
        <family val="1"/>
      </rPr>
      <t>Расходы на заработную плату, налоги, отпускные, НДФЛ, мат. помощь, страховые взносы, пособие по врем. нетрудоспособности, услуги связи, информационные услуги, заправка картриджей, приобретение мат. запасов, основных средств и т.п.</t>
    </r>
  </si>
  <si>
    <r>
      <rPr>
        <sz val="12"/>
        <rFont val="Times New Roman"/>
        <family val="1"/>
      </rPr>
      <t>4436,8</t>
    </r>
  </si>
  <si>
    <r>
      <rPr>
        <sz val="13"/>
        <rFont val="Times New Roman"/>
        <family val="1"/>
      </rPr>
      <t>Субвенции на осуществление первичного воинского учета органами местного самоуправления поселений, муниципальных и городских округов</t>
    </r>
  </si>
  <si>
    <r>
      <rPr>
        <sz val="13"/>
        <rFont val="Times New Roman"/>
        <family val="1"/>
      </rPr>
      <t>Иные закупки товаров, работ и услуг для обеспечения государственных (муниципальных) нужд, расходы на выплаты персоналу государственных (муниципальных) органов</t>
    </r>
  </si>
  <si>
    <r>
      <rPr>
        <sz val="13"/>
        <rFont val="Times New Roman"/>
        <family val="1"/>
      </rPr>
      <t>Расходы на заработную плату, НДФЛ, страховые взносы, мат. помощь, отпускные и т.п. (за счет субвенции)</t>
    </r>
  </si>
  <si>
    <r>
      <rPr>
        <sz val="13"/>
        <rFont val="Times New Roman"/>
        <family val="1"/>
      </rPr>
      <t>1975,5</t>
    </r>
  </si>
  <si>
    <r>
      <rPr>
        <sz val="13"/>
        <rFont val="Times New Roman"/>
        <family val="1"/>
      </rPr>
      <t xml:space="preserve">Обеспечено содержание квартир муниципального жилищного фонда, осуществлена уплата взносов в фонд капитального ремонта
</t>
    </r>
  </si>
  <si>
    <r>
      <rPr>
        <sz val="13"/>
        <rFont val="Times New Roman"/>
        <family val="1"/>
      </rPr>
      <t>Расходы на содержание муниципального жилищного фонда, обеспечения проживающих в поселении и нуждающихся в жилых помещениях малоимущих граждан жилыми помещениями, организация строительства муниципального жилищного фонда</t>
    </r>
  </si>
  <si>
    <r>
      <rPr>
        <sz val="13"/>
        <rFont val="Times New Roman"/>
        <family val="1"/>
      </rPr>
      <t>Оплата электроэнергии муниципальных квартир, оплата за консультационные услуги по расчету стоимости тарифов, за прием платежей</t>
    </r>
  </si>
  <si>
    <r>
      <rPr>
        <sz val="12"/>
        <rFont val="Times New Roman"/>
        <family val="1"/>
      </rPr>
      <t>65,0</t>
    </r>
  </si>
  <si>
    <r>
      <rPr>
        <sz val="13"/>
        <rFont val="Times New Roman"/>
        <family val="1"/>
      </rPr>
      <t>Взносы в ФКР</t>
    </r>
  </si>
  <si>
    <r>
      <rPr>
        <sz val="13"/>
        <rFont val="Times New Roman"/>
        <family val="1"/>
      </rPr>
      <t xml:space="preserve"> Оплата ежемесячных взносов в фонд капитального ремонта</t>
    </r>
  </si>
  <si>
    <r>
      <rPr>
        <sz val="13"/>
        <rFont val="Times New Roman"/>
        <family val="1"/>
      </rPr>
      <t>450,0</t>
    </r>
  </si>
  <si>
    <r>
      <rPr>
        <sz val="13"/>
        <rFont val="Times New Roman"/>
        <family val="1"/>
      </rPr>
      <t xml:space="preserve">Обеспечена деятельность МУ «Горзаказчик» 
</t>
    </r>
  </si>
  <si>
    <r>
      <rPr>
        <sz val="13"/>
        <rFont val="Times New Roman"/>
        <family val="1"/>
      </rPr>
      <t>Оказание услуг (выполнение работ)</t>
    </r>
  </si>
  <si>
    <r>
      <rPr>
        <sz val="13"/>
        <rFont val="Times New Roman"/>
        <family val="1"/>
      </rPr>
      <t xml:space="preserve">
Субсидии бюджетным учреждениям</t>
    </r>
  </si>
  <si>
    <r>
      <rPr>
        <sz val="12"/>
        <rFont val="Times New Roman"/>
        <family val="1"/>
      </rPr>
      <t>8109,3</t>
    </r>
  </si>
  <si>
    <r>
      <rPr>
        <sz val="12"/>
        <rFont val="Times New Roman"/>
        <family val="1"/>
      </rPr>
      <t>1967,7</t>
    </r>
  </si>
  <si>
    <r>
      <rPr>
        <sz val="13"/>
        <rFont val="Times New Roman"/>
        <family val="1"/>
      </rPr>
      <t>Комплекс процессных мероприятий «Обеспечение деятельности территориального управления «Восточное»</t>
    </r>
  </si>
  <si>
    <r>
      <rPr>
        <sz val="13"/>
        <rFont val="Times New Roman"/>
        <family val="1"/>
      </rPr>
      <t xml:space="preserve">Обеспечено выполнение функций ТУ«Восточное»
</t>
    </r>
  </si>
  <si>
    <r>
      <rPr>
        <sz val="13"/>
        <rFont val="Times New Roman"/>
        <family val="1"/>
      </rPr>
      <t>Расходы на заработную плату, налоги, отпускные, НДФЛ, мат. помощь, страховые взносы, пособие по врем. нетрудоспособности, услуги связи, информационные услуги, заправка картриджей, приобретение мат. запасов, основных средств, водоснабжение, теплоснабжение, обращение с ТКО и т.п.</t>
    </r>
  </si>
  <si>
    <r>
      <rPr>
        <sz val="13"/>
        <rFont val="Times New Roman"/>
        <family val="1"/>
      </rPr>
      <t>Расходы на заработную плату, НДФЛ, страховые взносы, мат. помощь, отпускные и т.п. (за счет дотации)</t>
    </r>
  </si>
  <si>
    <r>
      <rPr>
        <sz val="12"/>
        <rFont val="Times New Roman"/>
        <family val="1"/>
      </rPr>
      <t>1569,7</t>
    </r>
  </si>
  <si>
    <r>
      <rPr>
        <sz val="13"/>
        <rFont val="Times New Roman"/>
        <family val="1"/>
      </rPr>
      <t xml:space="preserve">Обеспечено содержание квартир муниципального жилищного фонда, осуществлена уплата взносов в фонд капитального ремонта 
</t>
    </r>
  </si>
  <si>
    <r>
      <rPr>
        <sz val="13"/>
        <rFont val="Times New Roman"/>
        <family val="1"/>
      </rPr>
      <t>Взносы в ФКР</t>
    </r>
    <r>
      <rPr>
        <sz val="12"/>
        <rFont val="Times New Roman"/>
        <family val="1"/>
      </rPr>
      <t xml:space="preserve"> 
</t>
    </r>
    <r>
      <rPr>
        <sz val="13"/>
        <rFont val="Times New Roman"/>
        <family val="1"/>
      </rPr>
      <t>Капитальный ремонт муниципального жилищного фонда</t>
    </r>
  </si>
  <si>
    <r>
      <rPr>
        <sz val="13"/>
        <rFont val="Times New Roman"/>
        <family val="1"/>
      </rPr>
      <t>Оплата электроэнергии муниципальных квартир, ремонты, оплата ежемесячных взносов в фонд капитального ремонта</t>
    </r>
  </si>
  <si>
    <r>
      <rPr>
        <sz val="13"/>
        <rFont val="Times New Roman"/>
        <family val="1"/>
      </rPr>
      <t>Комплекс процессных мероприятий «Обеспечение деятельности территориального управления «Западное»</t>
    </r>
  </si>
  <si>
    <r>
      <rPr>
        <sz val="13"/>
        <rFont val="Times New Roman"/>
        <family val="1"/>
      </rPr>
      <t>Расходы на заработную плату, налоги, отпускные, НДФЛ, мат. помощь, страховые взносы, пособие по врем. нетрудоспособности, услуги связи, информационные услуги, заправка картриджей, приобретение мат. запасов, основных средств, обращение с ТКО и т.п.</t>
    </r>
  </si>
  <si>
    <r>
      <rPr>
        <sz val="12"/>
        <rFont val="Times New Roman"/>
        <family val="1"/>
      </rPr>
      <t>4497,2</t>
    </r>
  </si>
  <si>
    <r>
      <rPr>
        <sz val="13"/>
        <rFont val="Times New Roman"/>
        <family val="1"/>
      </rPr>
      <t>расходы на выплаты персоналу государственных (муниципальных) органов</t>
    </r>
  </si>
  <si>
    <r>
      <rPr>
        <sz val="12"/>
        <rFont val="Times New Roman"/>
        <family val="1"/>
      </rPr>
      <t>2371,1</t>
    </r>
  </si>
  <si>
    <r>
      <rPr>
        <sz val="13"/>
        <rFont val="Times New Roman"/>
        <family val="1"/>
      </rPr>
      <t xml:space="preserve">  Расходы на содержание муниципального жилищного фонда, обеспечения проживающих в поселении и нуждающихся в жилых помещениях малоимущих граждан жилыми помещениями, организация строительства муниципального жилищного фонда
Взносы в ФКР</t>
    </r>
  </si>
  <si>
    <r>
      <rPr>
        <sz val="13"/>
        <rFont val="Times New Roman"/>
        <family val="1"/>
      </rPr>
      <t>осуществление текущей деятельности</t>
    </r>
  </si>
  <si>
    <r>
      <rPr>
        <sz val="13"/>
        <rFont val="Times New Roman"/>
        <family val="1"/>
      </rPr>
      <t xml:space="preserve">Комплекс процессных мероприятий  «Обеспечение деятельности учреждений, подведомственных администрации округа»
</t>
    </r>
  </si>
  <si>
    <r>
      <rPr>
        <sz val="13"/>
        <rFont val="Times New Roman"/>
        <family val="1"/>
      </rPr>
      <t xml:space="preserve">Финансовое обеспечение выполнения муниципального задания
</t>
    </r>
  </si>
  <si>
    <r>
      <rPr>
        <sz val="13"/>
        <rFont val="Times New Roman"/>
        <family val="1"/>
      </rPr>
      <t>Осуществление отдельных государственных полномочий в соответствии с законом области от 10 декабря 2014 года № 3526-ОЗ «О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t>
    </r>
  </si>
  <si>
    <r>
      <rPr>
        <sz val="13"/>
        <rFont val="Times New Roman"/>
        <family val="1"/>
      </rPr>
      <t xml:space="preserve">
Субсидии бюджетным учреждениям</t>
    </r>
  </si>
  <si>
    <r>
      <rPr>
        <sz val="13"/>
        <rFont val="Times New Roman"/>
        <family val="1"/>
      </rPr>
      <t>Финансовое обеспечение выполнения муниципального задания (за счет областных субвенций)</t>
    </r>
  </si>
  <si>
    <r>
      <rPr>
        <sz val="13"/>
        <rFont val="Times New Roman"/>
        <family val="1"/>
      </rPr>
      <t>Финансовое обеспечение выполнения муниципального задания (за счет бюджета округа)</t>
    </r>
  </si>
  <si>
    <r>
      <rPr>
        <sz val="13"/>
        <rFont val="Times New Roman"/>
        <family val="1"/>
      </rPr>
      <t xml:space="preserve">Обеспечена деятельность МАУ «Центр МТО»
</t>
    </r>
  </si>
  <si>
    <r>
      <rPr>
        <sz val="13"/>
        <rFont val="Times New Roman"/>
        <family val="1"/>
      </rPr>
      <t>Финансовое обеспечение выполнения муниципального задания</t>
    </r>
  </si>
  <si>
    <r>
      <rPr>
        <sz val="13"/>
        <rFont val="Times New Roman"/>
        <family val="1"/>
      </rPr>
      <t xml:space="preserve">
Субсидии автономным учреждениям</t>
    </r>
  </si>
  <si>
    <r>
      <rPr>
        <sz val="12"/>
        <rFont val="Times New Roman"/>
        <family val="1"/>
      </rPr>
      <t>11780,1</t>
    </r>
  </si>
  <si>
    <r>
      <rPr>
        <sz val="12"/>
        <rFont val="Times New Roman"/>
        <family val="1"/>
      </rPr>
      <t>27109,7</t>
    </r>
  </si>
  <si>
    <r>
      <rPr>
        <sz val="13"/>
        <rFont val="Times New Roman"/>
        <family val="1"/>
      </rPr>
      <t>Комплекс процессных мероприятий  «Осуществление администрацией округа переданных отдельных государственных полномочий»</t>
    </r>
  </si>
  <si>
    <r>
      <rPr>
        <sz val="13"/>
        <rFont val="Times New Roman"/>
        <family val="1"/>
      </rPr>
      <t xml:space="preserve">Реализованы отдельные государственные полномочия по организации и осуществлению деятельности по опеки и попечительству
</t>
    </r>
  </si>
  <si>
    <r>
      <rPr>
        <sz val="13"/>
        <rFont val="Times New Roman"/>
        <family val="1"/>
      </rPr>
      <t>Единая субвенция бюджетам муниципальных образований области</t>
    </r>
  </si>
  <si>
    <r>
      <rPr>
        <sz val="13"/>
        <rFont val="Times New Roman"/>
        <family val="1"/>
      </rPr>
      <t>Расходы на заработную плату, НДФЛ, страховые взносы, мат. помощь, отпускные, материальные запасы (за счет субвенции)</t>
    </r>
  </si>
  <si>
    <r>
      <rPr>
        <sz val="13"/>
        <rFont val="Times New Roman"/>
        <family val="1"/>
      </rPr>
      <t>Иные закупки товаров, работ и услуг для обеспечения государственных (муниципальных) нужд Расходы на выплаты персоналу государственных (муниципальных) органов</t>
    </r>
  </si>
  <si>
    <r>
      <rPr>
        <sz val="13"/>
        <rFont val="Times New Roman"/>
        <family val="1"/>
      </rPr>
      <t xml:space="preserve">Реализованы отдельные государственные полномочия по созданию и организации деятельности комиссий по делам несовершеннолетних
</t>
    </r>
  </si>
  <si>
    <r>
      <rPr>
        <sz val="13"/>
        <rFont val="Times New Roman"/>
        <family val="1"/>
      </rPr>
      <t xml:space="preserve">Реализованы отдельные государственные полномочия по организации деятельности в сфере охраны окружающей среды
</t>
    </r>
  </si>
  <si>
    <r>
      <rPr>
        <sz val="13"/>
        <rFont val="Times New Roman"/>
        <family val="1"/>
      </rPr>
      <t xml:space="preserve">Реализованы отдельные государственные полномочия по организации и осуществлению деятельности в сфере архивного дела
</t>
    </r>
  </si>
  <si>
    <r>
      <rPr>
        <sz val="13"/>
        <rFont val="Times New Roman"/>
        <family val="1"/>
      </rPr>
      <t>Расходы на зарплату, отпускные, охрану, страховые взносы, НДФЛ, услуги связи и т.п.</t>
    </r>
    <r>
      <rPr>
        <sz val="12"/>
        <rFont val="Times New Roman"/>
        <family val="1"/>
      </rPr>
      <t xml:space="preserve"> </t>
    </r>
    <r>
      <rPr>
        <sz val="13"/>
        <rFont val="Times New Roman"/>
        <family val="1"/>
      </rPr>
      <t>архивного отдела</t>
    </r>
  </si>
  <si>
    <r>
      <rPr>
        <sz val="13"/>
        <rFont val="Times New Roman"/>
        <family val="1"/>
      </rPr>
      <t>Иные закупки товаров, работ и услуг для обеспечения государственных (муниципальных) нужд</t>
    </r>
    <r>
      <rPr>
        <sz val="12"/>
        <rFont val="Times New Roman"/>
        <family val="1"/>
      </rPr>
      <t xml:space="preserve"> </t>
    </r>
    <r>
      <rPr>
        <sz val="13"/>
        <rFont val="Times New Roman"/>
        <family val="1"/>
      </rPr>
      <t>Расходы на выплаты персоналу государственных (муниципальных) органов</t>
    </r>
  </si>
  <si>
    <r>
      <rPr>
        <sz val="13"/>
        <rFont val="Times New Roman"/>
        <family val="1"/>
      </rPr>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r>
  </si>
  <si>
    <r>
      <rPr>
        <sz val="13"/>
        <rFont val="Times New Roman"/>
        <family val="1"/>
      </rPr>
      <t>Приобретение товаров, работ, услуг</t>
    </r>
  </si>
  <si>
    <r>
      <rPr>
        <sz val="13"/>
        <rFont val="Times New Roman"/>
        <family val="1"/>
      </rPr>
      <t>Расходы на услуги по публикации списков кандидатов в присяжные   заседатели</t>
    </r>
  </si>
  <si>
    <r>
      <rPr>
        <sz val="13"/>
        <rFont val="Times New Roman"/>
        <family val="1"/>
      </rPr>
      <t>Выплаты физическим лицам</t>
    </r>
  </si>
  <si>
    <r>
      <rPr>
        <sz val="13"/>
        <rFont val="Times New Roman"/>
        <family val="1"/>
      </rPr>
      <t xml:space="preserve">Реализованы отдельные государственные полномочия
По предупреждению и ликвидации болезней животных, защиту населения от болезней, общих для человека и животных
</t>
    </r>
  </si>
  <si>
    <r>
      <rPr>
        <sz val="13"/>
        <rFont val="Times New Roman"/>
        <family val="1"/>
      </rPr>
      <t>Работы по частичному восстановлению ограждения скотомогильника</t>
    </r>
  </si>
  <si>
    <r>
      <rPr>
        <sz val="13"/>
        <rFont val="Times New Roman"/>
        <family val="1"/>
      </rPr>
      <t>Расходы  на  услуги по осуществлению деятельности по обращению с животными без владельцев на территории округа</t>
    </r>
  </si>
  <si>
    <r>
      <rPr>
        <sz val="13"/>
        <rFont val="Times New Roman"/>
        <family val="1"/>
      </rPr>
      <t>Направление (подпрограмма) Социальная поддержка граждан Белозерского муниципального округа, поддержка некоммерческих организаций»</t>
    </r>
  </si>
  <si>
    <r>
      <rPr>
        <sz val="13"/>
        <rFont val="Times New Roman"/>
        <family val="1"/>
      </rPr>
      <t>Комплекс процессных мероприятий «Предоставление мер социальной поддержки»</t>
    </r>
  </si>
  <si>
    <r>
      <rPr>
        <sz val="13"/>
        <rFont val="Times New Roman"/>
        <family val="1"/>
      </rPr>
      <t>Расходы на выплату ЕДК за коммунальные услуги</t>
    </r>
  </si>
  <si>
    <r>
      <rPr>
        <sz val="13"/>
        <rFont val="Times New Roman"/>
        <family val="1"/>
      </rPr>
      <t>Ежемесячная денежная компенсация производится согласно постановлению администрации округа № 554 от 03.05.2024 г</t>
    </r>
  </si>
  <si>
    <r>
      <rPr>
        <sz val="13"/>
        <rFont val="Times New Roman"/>
        <family val="1"/>
      </rPr>
      <t>Публичные нормативные социальные выплаты гражданам</t>
    </r>
  </si>
  <si>
    <r>
      <rPr>
        <sz val="13"/>
        <rFont val="Times New Roman"/>
        <family val="1"/>
      </rPr>
      <t>Доплаты к пенсиям муниципальных служащих</t>
    </r>
  </si>
  <si>
    <r>
      <rPr>
        <sz val="13"/>
        <rFont val="Times New Roman"/>
        <family val="1"/>
      </rPr>
      <t>Выплаты физическим лицам
Публичные нормативные социальные выплаты гражданам</t>
    </r>
  </si>
  <si>
    <r>
      <rPr>
        <sz val="13"/>
        <rFont val="Times New Roman"/>
        <family val="1"/>
      </rPr>
      <t>Ежемесячные выплаты пенсии муниципальным служащим за выслугу лет и ежемесячные доплаты к пенсии лицам, замещавшим должности главы</t>
    </r>
  </si>
  <si>
    <r>
      <rPr>
        <sz val="13"/>
        <rFont val="Times New Roman"/>
        <family val="1"/>
      </rPr>
      <t>Единовременная денежная выплата гражданам, в добровольном порядке заключившим контракт о прохождении военной службы в ВС РФ</t>
    </r>
  </si>
  <si>
    <r>
      <rPr>
        <sz val="13"/>
        <rFont val="Times New Roman"/>
        <family val="1"/>
      </rPr>
      <t>Единовременная выплата производится согласно постановлению администрации округа № 1162 от 28.09.2023 г</t>
    </r>
  </si>
  <si>
    <r>
      <rPr>
        <sz val="13"/>
        <rFont val="Times New Roman"/>
        <family val="1"/>
      </rPr>
      <t>Дополнительная мера социальной поддержки семьям граждан, принимающих участие в СВО, в виде денежной компенсации на приобретение твердого топлива</t>
    </r>
  </si>
  <si>
    <r>
      <rPr>
        <sz val="13"/>
        <rFont val="Times New Roman"/>
        <family val="1"/>
      </rPr>
      <t xml:space="preserve"> Направление (подпрограмма) «Управление муниципальным имуществом</t>
    </r>
    <r>
      <rPr>
        <sz val="12"/>
        <rFont val="Times New Roman"/>
        <family val="1"/>
      </rPr>
      <t xml:space="preserve"> </t>
    </r>
    <r>
      <rPr>
        <sz val="13"/>
        <rFont val="Times New Roman"/>
        <family val="1"/>
      </rPr>
      <t>Белозерского муниципального округа»</t>
    </r>
  </si>
  <si>
    <r>
      <rPr>
        <sz val="13"/>
        <rFont val="Times New Roman"/>
        <family val="1"/>
      </rPr>
      <t>Комплекс процессных мероприятий «Повышение эффективности управления и распоряжения земельно-имущественным комплексом округа»</t>
    </r>
  </si>
  <si>
    <r>
      <rPr>
        <sz val="13"/>
        <rFont val="Times New Roman"/>
        <family val="1"/>
      </rPr>
      <t xml:space="preserve">Осуществлен кадастровый учет объектов недвижимости и земельных участков
</t>
    </r>
  </si>
  <si>
    <r>
      <rPr>
        <sz val="13"/>
        <rFont val="Times New Roman"/>
        <family val="1"/>
      </rPr>
      <t>Выполнение других обязательств государства</t>
    </r>
  </si>
  <si>
    <r>
      <rPr>
        <sz val="13"/>
        <rFont val="Times New Roman"/>
        <family val="1"/>
      </rPr>
      <t>Расходы за  услуги по кадастровому учету по образованию земельных участков, за кадастровые и землеустроительные работы и т.п.</t>
    </r>
  </si>
  <si>
    <r>
      <rPr>
        <sz val="13"/>
        <rFont val="Times New Roman"/>
        <family val="1"/>
      </rPr>
      <t xml:space="preserve">Проведены работы по оценке стоимости аренды, продажи или залоговой стоимости объектов
</t>
    </r>
  </si>
  <si>
    <r>
      <rPr>
        <sz val="13"/>
        <rFont val="Times New Roman"/>
        <family val="1"/>
      </rPr>
      <t>Оценка недвижимости, признание прав и регулирование отношений по государственной  (муниципальной)  собственности</t>
    </r>
  </si>
  <si>
    <r>
      <rPr>
        <sz val="13"/>
        <rFont val="Times New Roman"/>
        <family val="1"/>
      </rPr>
      <t>Расходы за услуги по оценке рыночной стоимости объектов, сооружений, годовой арендной платы и т.п.</t>
    </r>
  </si>
  <si>
    <r>
      <rPr>
        <sz val="13"/>
        <rFont val="Times New Roman"/>
        <family val="1"/>
      </rPr>
      <t>Комплекс процессных мероприятий «Обеспечение деятельности управления имущественных отношений администрации округа»</t>
    </r>
  </si>
  <si>
    <r>
      <rPr>
        <sz val="13"/>
        <rFont val="Times New Roman"/>
        <family val="1"/>
      </rPr>
      <t xml:space="preserve">обеспечено выполнение функций  управлением имущественных отношений
</t>
    </r>
  </si>
  <si>
    <r>
      <rPr>
        <sz val="13"/>
        <rFont val="Times New Roman"/>
        <family val="1"/>
      </rPr>
      <t>Расходы на заработную плату, отпускные, НДФЛ, мат. помощь, страховые взносы, пособие по врем. нетрудоспособности, услуги связи, информационные услуги, заправка картриджей, материальные запасы и основные средства и т.п.</t>
    </r>
  </si>
  <si>
    <r>
      <rPr>
        <sz val="12"/>
        <rFont val="Times New Roman"/>
        <family val="1"/>
      </rPr>
      <t>3672,2</t>
    </r>
  </si>
  <si>
    <r>
      <rPr>
        <sz val="13"/>
        <rFont val="Times New Roman"/>
        <family val="1"/>
      </rPr>
      <t>Расходы на заработную плату, НДФЛ, страховые взносы, отпускные, и т.п. (за счет дотации)</t>
    </r>
  </si>
  <si>
    <r>
      <rPr>
        <sz val="12"/>
        <rFont val="Times New Roman"/>
        <family val="1"/>
      </rPr>
      <t>2395,8</t>
    </r>
  </si>
  <si>
    <r>
      <rPr>
        <sz val="12"/>
        <rFont val="Times New Roman"/>
        <family val="1"/>
      </rPr>
      <t>Форма № 6</t>
    </r>
  </si>
  <si>
    <r>
      <rPr>
        <sz val="14"/>
        <rFont val="Times New Roman"/>
        <family val="1"/>
      </rPr>
      <t>Прогнозная (справочная) оценка расходов</t>
    </r>
  </si>
  <si>
    <r>
      <rPr>
        <sz val="14"/>
        <rFont val="Times New Roman"/>
        <family val="1"/>
      </rPr>
      <t xml:space="preserve"> средств федерального, областного бюджетов,  бюджетов государственных внебюджетных фондов, </t>
    </r>
  </si>
  <si>
    <r>
      <rPr>
        <sz val="14"/>
        <rFont val="Times New Roman"/>
        <family val="1"/>
      </rPr>
      <t>физических и юридических лиц на реализацию целей муниципальной программы (комплексной программы) (тыс. руб.)</t>
    </r>
  </si>
  <si>
    <r>
      <rPr>
        <sz val="12"/>
        <rFont val="Times New Roman"/>
        <family val="1"/>
      </rPr>
      <t>Источник финансового обеспечения</t>
    </r>
  </si>
  <si>
    <r>
      <rPr>
        <sz val="12"/>
        <rFont val="Times New Roman"/>
        <family val="1"/>
      </rPr>
      <t>Оценка расходов (тыс. руб.)</t>
    </r>
  </si>
  <si>
    <r>
      <rPr>
        <sz val="12"/>
        <rFont val="Times New Roman"/>
        <family val="1"/>
      </rPr>
      <t>Всего</t>
    </r>
  </si>
  <si>
    <r>
      <rPr>
        <sz val="12"/>
        <rFont val="Times New Roman"/>
        <family val="1"/>
      </rPr>
      <t>областной бюджет &lt;1&gt;</t>
    </r>
  </si>
  <si>
    <r>
      <rPr>
        <sz val="12"/>
        <rFont val="Times New Roman"/>
        <family val="1"/>
      </rPr>
      <t>федеральный бюджет &lt;1&gt;</t>
    </r>
  </si>
  <si>
    <r>
      <rPr>
        <sz val="12"/>
        <rFont val="Times New Roman"/>
        <family val="1"/>
      </rPr>
      <t>государственные внебюджетные фонды</t>
    </r>
  </si>
  <si>
    <r>
      <rPr>
        <sz val="12"/>
        <rFont val="Times New Roman"/>
        <family val="1"/>
      </rPr>
      <t>физические и юридические лица &lt;2&gt;</t>
    </r>
  </si>
  <si>
    <r>
      <rPr>
        <sz val="12"/>
        <rFont val="Times New Roman"/>
        <family val="1"/>
      </rPr>
      <t>в том числе в форме государственно-частного партнерства &lt;3&gt;</t>
    </r>
  </si>
  <si>
    <t>1.1.1</t>
  </si>
  <si>
    <t>1.2</t>
  </si>
  <si>
    <t>1.2.1</t>
  </si>
  <si>
    <t>1.2.2</t>
  </si>
  <si>
    <t>2.1.1</t>
  </si>
  <si>
    <t>2.1</t>
  </si>
  <si>
    <t>2.2.2</t>
  </si>
  <si>
    <t>Комплекс процессных мероприятий «Обеспечение деятельности структурных подразделений администрации округа»</t>
  </si>
  <si>
    <t>Комплекс процессных мероприятий «Обеспечение деятельности территориального управления «Белозерское» и подведомственного учреждения</t>
  </si>
  <si>
    <t>2.2.1</t>
  </si>
  <si>
    <t>2.1.2</t>
  </si>
  <si>
    <t>2.2.3</t>
  </si>
  <si>
    <t>Комплекс процессных мероприятий «Обеспечение деятельности территориального управления «Восточное»</t>
  </si>
  <si>
    <t>2.3.1</t>
  </si>
  <si>
    <t>2.3.2</t>
  </si>
  <si>
    <t>Комплекс процессных мероприятий «Обеспечение деятельности территориального управления «Западное»</t>
  </si>
  <si>
    <t xml:space="preserve">Обеспечено содержание квартир муниципального жилищного фонда, осуществлена уплата взносов в фонд капитального ремонта </t>
  </si>
  <si>
    <t>Комплекс процессных мероприятий  «Обеспечение деятельности учреждений, подведомственных администрации округа»</t>
  </si>
  <si>
    <t>2.4.1</t>
  </si>
  <si>
    <t>2.4.2</t>
  </si>
  <si>
    <t>2.5.1</t>
  </si>
  <si>
    <t>2.5.2</t>
  </si>
  <si>
    <t>2.6</t>
  </si>
  <si>
    <t>2.6.1</t>
  </si>
  <si>
    <t>2.6.2</t>
  </si>
  <si>
    <t>2.6.3</t>
  </si>
  <si>
    <t>2.6.4</t>
  </si>
  <si>
    <t>2.6.5</t>
  </si>
  <si>
    <t>2.6.6</t>
  </si>
  <si>
    <t>2.6.7</t>
  </si>
  <si>
    <t>Муниципальный проект «Организация транспортного обслуживания населения»</t>
  </si>
  <si>
    <t>2.7.1</t>
  </si>
  <si>
    <t>3.1.1</t>
  </si>
  <si>
    <t>3.1.2</t>
  </si>
  <si>
    <t>3.1.3</t>
  </si>
  <si>
    <t>3.1.4</t>
  </si>
  <si>
    <t>Муниципальный проект «Поддержка некоммерческих организаций»</t>
  </si>
  <si>
    <t>3.2.1</t>
  </si>
  <si>
    <t>3.2.2</t>
  </si>
  <si>
    <t>Муниципальный проект «Поддержка граждан пожилого возраста»</t>
  </si>
  <si>
    <t>Комплекс процессных мероприятий «Повышение эффективности управления и распоряжения земельно-имущественным комплексом округа»</t>
  </si>
  <si>
    <t>Комплекс процессных мероприятий «Обеспечение деятельности управления имущественных отношений администрации округа»</t>
  </si>
  <si>
    <t>4.1.1</t>
  </si>
  <si>
    <t>4.1.2</t>
  </si>
  <si>
    <t>4.2.1</t>
  </si>
  <si>
    <t>4.3.1</t>
  </si>
  <si>
    <t>Комплекс процессных мероприятий «Предоставление мер социальной поддержки»</t>
  </si>
  <si>
    <r>
      <t>Закупка услуг на осуществление</t>
    </r>
    <r>
      <rPr>
        <sz val="12"/>
        <rFont val="Times New Roman"/>
        <family val="1"/>
      </rPr>
      <t xml:space="preserve"> </t>
    </r>
    <r>
      <rPr>
        <sz val="13"/>
        <rFont val="Times New Roman"/>
        <family val="1"/>
      </rPr>
      <t>регулярных перевозок пассажиров и багажа автомобильным транспортом по регулируемым тарифам (7 маршрутов)</t>
    </r>
  </si>
  <si>
    <t xml:space="preserve">Осуществление текущей деятельности
</t>
  </si>
  <si>
    <t xml:space="preserve">
Осуществление текущей деятельности</t>
  </si>
  <si>
    <t>2.6.8</t>
  </si>
  <si>
    <t>Единая субвенция бюджетам муниципальных образований области</t>
  </si>
  <si>
    <t>Иные закупки товаров, работ и услуг для обеспечения государственных (муниципальных) нужд</t>
  </si>
  <si>
    <t>0,0</t>
  </si>
  <si>
    <t>450,0</t>
  </si>
  <si>
    <t>Реализованы отдельные государственные полномочия по организации мероприятий при осуществлении деятельности по обращению с животными без владельцев</t>
  </si>
  <si>
    <t>2.6.9</t>
  </si>
  <si>
    <t>всего, в том числе</t>
  </si>
  <si>
    <t>собственные доходы бюджета округа</t>
  </si>
  <si>
    <t xml:space="preserve">межбюджетные трансферты из областного бюджета </t>
  </si>
  <si>
    <t xml:space="preserve">межбюджетные трансферты из федерального бюджета </t>
  </si>
  <si>
    <t xml:space="preserve">безвозмездные поступления государственных внебюджетных фондов, физических и юридических лиц </t>
  </si>
  <si>
    <t>Реализованы отдельные государственные полномочия по предоставлению единовременной денежной выплаты взамен предоставления земельного участка гражданам, имеющим трех и более детей</t>
  </si>
  <si>
    <t>-</t>
  </si>
  <si>
    <t>3.1.5</t>
  </si>
  <si>
    <t>Предоставлена мера социальной поддержки семьям граждан, принимающим участие в специальной военной операции, в виде денежной компенсации на приобретение твердого топлива</t>
  </si>
  <si>
    <t>4.3</t>
  </si>
  <si>
    <t>безвозмездные поступления государственных внебюджетных фондов, физических и юридических лиц</t>
  </si>
  <si>
    <t>проведены комплексные кадастровые работы</t>
  </si>
  <si>
    <t>5.1</t>
  </si>
  <si>
    <t>5.1.1</t>
  </si>
  <si>
    <t>реализованы утвержденные проекты территориальными управлениями в рамках проекта "Народный бюджет"</t>
  </si>
  <si>
    <t>5.2</t>
  </si>
  <si>
    <t>5.2.1</t>
  </si>
  <si>
    <t>5.2.2</t>
  </si>
  <si>
    <t xml:space="preserve">Осуществлен государственный
кадастровый учет земельных участков, государственная собственность на которые не разграничена, из состава земель сельскохозяйственного назначения и земельных участков, выделяемых в счет невостребованных земельных долей, находящихся в собственности
муниципальных образований
</t>
  </si>
  <si>
    <t>подготовлены проекты межевания земельных участков, выделяемых в счет невостребованных земельных долей, находящихся в собственности муниципальных образований</t>
  </si>
  <si>
    <t>5.2.3</t>
  </si>
  <si>
    <t>Обеспечено подключение Мондомского ФАПа к инфраструктуре</t>
  </si>
  <si>
    <t>Реализация мероприятий проекта "Народный бюджет"</t>
  </si>
  <si>
    <t>Расходы на реализацию инициативных проектов, прошедших конкурсный отбор</t>
  </si>
  <si>
    <t>Проведение комплексных кадастровых работ, за исключением расходов, предусмотренных на софинансирование субсидий из федерального бюджета</t>
  </si>
  <si>
    <t>Мероприятия/участие в мероприятиях международного, общероссийского, регионального, муниципального характера</t>
  </si>
  <si>
    <t>расходы на оказание услуг на проведение комплексных кадастровых работ</t>
  </si>
  <si>
    <t>Подготовка проектов межевания земельных участков</t>
  </si>
  <si>
    <t>Мероприятия стоимостью свыше 1 млн. руб., в том числе:</t>
  </si>
  <si>
    <t>расходы на оказание услуг по подготовке проектов межевания земельных участков</t>
  </si>
  <si>
    <t>Проведение кадастровых работ</t>
  </si>
  <si>
    <t>2.4.3</t>
  </si>
  <si>
    <t>Реализация мероприятий по развитию сельских территорий</t>
  </si>
  <si>
    <t xml:space="preserve">расходы на выполнение работ по подключению Мондомского ФАПа к инфраструктуре </t>
  </si>
  <si>
    <t xml:space="preserve">Обеспечено выполнение функций ТУ «Западное»
</t>
  </si>
  <si>
    <t>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 имеющих трех и более детей</t>
  </si>
  <si>
    <t>Приобретение товаров, работ, услуг</t>
  </si>
  <si>
    <t>Выплаты физическим лицам</t>
  </si>
  <si>
    <t>Выплаты физическим лицам                                   Социальные выплаты гражданам, кроме публичных нормативных социальных выплат</t>
  </si>
  <si>
    <t>Социальная поддержка работников в рамках программы «Укрепление здоровья на рабочем месте»</t>
  </si>
  <si>
    <t>Расходы на выплаты персоналу казенных учреждений                       Расходы на выплаты персоналу государственных (муниципальных) органов</t>
  </si>
  <si>
    <r>
      <t>Мера социальной поддержки производится согласно</t>
    </r>
    <r>
      <rPr>
        <sz val="12"/>
        <rFont val="Times New Roman"/>
        <family val="1"/>
      </rPr>
      <t xml:space="preserve"> </t>
    </r>
    <r>
      <rPr>
        <sz val="13"/>
        <rFont val="Times New Roman"/>
        <family val="1"/>
      </rPr>
      <t>постановлению администрации округа № 241 от 25.03.2024 г</t>
    </r>
  </si>
  <si>
    <t>Мера социальной поддержки предоставляется  согласно постановлению администрации округа</t>
  </si>
  <si>
    <t>1. Направление 2 (подпрограмма)  «Обеспечение деятельности администрации округа и  подведомственных учреждений,  исполнение полномочий»</t>
  </si>
  <si>
    <t xml:space="preserve">2.3. Муниципальный проект «Подготовка проектов межевания земельных участков и проведение кадастровых работ» </t>
  </si>
  <si>
    <t>2.3 Муниципальный проект «Народный бюджет»</t>
  </si>
  <si>
    <t>2.4.Муниципальный проект «Комплексное развитие сельских территорий»</t>
  </si>
  <si>
    <t>Предоставлена мера социальной поддержки работникам в рамках программы «Укрепление здоровья на рабочем месте»</t>
  </si>
  <si>
    <t>Комплекс процессных мероприятий «Эффективное управление муниципальными  финансами и муниципальным долгом»</t>
  </si>
  <si>
    <t>Комплекс процессных мероприятий «Обеспечение деятельности финансового управления администрации округа и  подведомственного учреждения»</t>
  </si>
  <si>
    <t>Комплекс процессных мероприятий  «Осуществление администрацией округа переданных отдельных государственных полномочий»</t>
  </si>
  <si>
    <r>
      <t>3</t>
    </r>
    <r>
      <rPr>
        <sz val="13"/>
        <rFont val="Times New Roman"/>
        <family val="1"/>
      </rPr>
      <t>.Направление (подпрограмма) «Социальная поддержка граждан Белозерского муниципального округа, поддержка некоммерческих организаций»</t>
    </r>
  </si>
  <si>
    <t>4 Направление (подпрограмма)  «Управление муниципальным имуществом Белозерского муниципального округа»</t>
  </si>
  <si>
    <t xml:space="preserve">Муниципальный проект «Подготовка проектов межевания земельных участков и проведение кадастровых работ» </t>
  </si>
  <si>
    <t>Муниципальный проект «Народный бюджет»</t>
  </si>
  <si>
    <t>реализованы утвержденные проекты территориальными управлениями в рамках проекта «Народный бюджет»</t>
  </si>
  <si>
    <t>Муниципальный проект «Комплексное развитие сельских территорий»</t>
  </si>
  <si>
    <t>2. Направление 3 (подпрограмма) «Социальная поддержка граждан Белозерского муниципального округа, поддержка социально-ориентированных некоммерческих организаций»</t>
  </si>
  <si>
    <t>Направление (подпрограмма)  «Обеспечение деятельности администрации округа и  подведомственных учреждений,  исполнение полномочий»</t>
  </si>
  <si>
    <t xml:space="preserve">Комплекс процессных мероприятий «Обеспечение деятельности территориального управления «Белозерское» и подведомственного учреждения»
</t>
  </si>
  <si>
    <t xml:space="preserve">Обеспечена деятельность МБУ «МФЦ»
</t>
  </si>
  <si>
    <t>Тип мероприятия, вид расходов </t>
  </si>
  <si>
    <t xml:space="preserve">Реализованы отдельные государственные полномочия по обеспечению жильем отдельных категорий граждан, установленных ФЗ от 24.11.1995 г. № 181-ФЗ «О социальной защите инвалидов в РФ»
</t>
  </si>
  <si>
    <t>Субвенции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</si>
  <si>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Осуществление отдельных государственных полномочий в соответствии с законом области от 15 января 2013 года № 2966-ОЗ «О наделении органов местного самоуправления отдельными государственными полномочиями по отлову и содержанию безнадзорных животных»</t>
  </si>
  <si>
    <t>Осуществление отдельных государственных полномочий в соответствии с законом области  от 28 апреля 2006 года № 1443-ОЗ «О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t>
  </si>
  <si>
    <t>Осуществление отдельных государственных полномочий в соответствии с законом области от 25.12.2013 №3248-ОЗ «О наделении органов местного самоуправления отдельными государственными полномочиями по предупреждению и ликвидации болезней животных»</t>
  </si>
  <si>
    <t>Финансовое обеспечение государственного (муниципального) задания на оказание государственных (муниципальных) услуг (выполнение работ)</t>
  </si>
  <si>
    <t xml:space="preserve">Единовременная денежная выплата взамен предоставления земельного участка гражданам, имеющим трех и более детей 
в соответствии с Законом Вологодской области 
от 10 декабря 2018 года № 4463-ОЗ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</si>
</sst>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font>
    <font>
      <sz val="14"/>
      <name val="Times New Roman"/>
      <family val="1"/>
    </font>
    <font>
      <b/>
      <sz val="13"/>
      <name val="Times New Roman"/>
      <family val="1"/>
    </font>
    <font>
      <sz val="13"/>
      <name val="Times New Roman"/>
      <family val="1"/>
    </font>
    <font>
      <sz val="12"/>
      <name val="Times New Roman"/>
      <family val="1"/>
    </font>
    <font>
      <b/>
      <sz val="13"/>
      <color rgb="FF22272F"/>
      <name val="Times New Roman"/>
      <family val="1"/>
    </font>
    <font>
      <b/>
      <sz val="13"/>
      <name val="Times New Roman"/>
      <family val="1"/>
      <charset val="204"/>
    </font>
    <font>
      <b/>
      <sz val="12"/>
      <name val="Times New Roman"/>
      <family val="1"/>
      <charset val="204"/>
    </font>
    <font>
      <sz val="12"/>
      <name val="Times New Roman"/>
      <family val="1"/>
      <charset val="204"/>
    </font>
    <font>
      <sz val="13"/>
      <name val="Times New Roman"/>
      <family val="1"/>
      <charset val="204"/>
    </font>
  </fonts>
  <fills count="2">
    <fill>
      <patternFill patternType="none"/>
    </fill>
    <fill>
      <patternFill patternType="gray125"/>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auto="1"/>
      </bottom>
      <diagonal/>
    </border>
    <border>
      <left style="thin">
        <color rgb="FF000000"/>
      </left>
      <right style="thin">
        <color rgb="FF000000"/>
      </right>
      <top/>
      <bottom style="thin">
        <color rgb="FF000000"/>
      </bottom>
      <diagonal/>
    </border>
    <border>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right style="thin">
        <color rgb="FF000000"/>
      </right>
      <top style="thin">
        <color auto="1"/>
      </top>
      <bottom style="thin">
        <color rgb="FF000000"/>
      </bottom>
      <diagonal/>
    </border>
    <border>
      <left/>
      <right/>
      <top style="thin">
        <color auto="1"/>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auto="1"/>
      </left>
      <right/>
      <top/>
      <bottom/>
      <diagonal/>
    </border>
    <border>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77">
    <xf numFmtId="0" fontId="0" fillId="0" borderId="0" xfId="0"/>
    <xf numFmtId="0" fontId="3" fillId="0" borderId="2" xfId="0" applyFont="1" applyBorder="1" applyAlignment="1">
      <alignment horizontal="center" vertical="top" wrapText="1"/>
    </xf>
    <xf numFmtId="0" fontId="4" fillId="0" borderId="2" xfId="0" applyFont="1" applyBorder="1" applyAlignment="1">
      <alignment horizontal="left" vertical="top" wrapText="1"/>
    </xf>
    <xf numFmtId="0" fontId="4" fillId="0" borderId="2" xfId="0" applyFont="1" applyBorder="1" applyAlignment="1">
      <alignment horizontal="center" vertical="top" wrapText="1"/>
    </xf>
    <xf numFmtId="0" fontId="3" fillId="0" borderId="4" xfId="0" applyFont="1" applyBorder="1" applyAlignment="1">
      <alignment horizontal="center" vertical="top" wrapText="1"/>
    </xf>
    <xf numFmtId="0" fontId="4" fillId="0" borderId="1" xfId="0" applyFont="1" applyBorder="1" applyAlignment="1">
      <alignment horizontal="left" vertical="top" wrapText="1"/>
    </xf>
    <xf numFmtId="164" fontId="4" fillId="0" borderId="2" xfId="0" applyNumberFormat="1" applyFont="1" applyBorder="1" applyAlignment="1">
      <alignment horizontal="center" vertical="top" wrapText="1"/>
    </xf>
    <xf numFmtId="164" fontId="3" fillId="0" borderId="2"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0" fontId="6" fillId="0" borderId="2" xfId="0" applyFont="1" applyBorder="1" applyAlignment="1">
      <alignment horizontal="center" vertical="top" wrapText="1"/>
    </xf>
    <xf numFmtId="164" fontId="4" fillId="0" borderId="2" xfId="0" applyNumberFormat="1" applyFont="1" applyBorder="1" applyAlignment="1">
      <alignment horizontal="center" vertical="top" wrapText="1"/>
    </xf>
    <xf numFmtId="164" fontId="3" fillId="0" borderId="2"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164" fontId="3" fillId="0" borderId="2"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0" fontId="0" fillId="0" borderId="0" xfId="0"/>
    <xf numFmtId="0" fontId="3" fillId="0" borderId="2" xfId="0" applyFont="1" applyBorder="1" applyAlignment="1">
      <alignment horizontal="center" vertical="top" wrapText="1"/>
    </xf>
    <xf numFmtId="0" fontId="0" fillId="0" borderId="0" xfId="0"/>
    <xf numFmtId="0" fontId="4" fillId="0" borderId="1" xfId="0" applyFont="1" applyBorder="1" applyAlignment="1">
      <alignment horizontal="center" vertical="top" wrapText="1"/>
    </xf>
    <xf numFmtId="164" fontId="4" fillId="0" borderId="2" xfId="0" applyNumberFormat="1" applyFont="1" applyBorder="1" applyAlignment="1">
      <alignment horizontal="center" vertical="top" wrapText="1"/>
    </xf>
    <xf numFmtId="0" fontId="0" fillId="0" borderId="0" xfId="0"/>
    <xf numFmtId="0" fontId="3" fillId="0" borderId="1" xfId="0" applyFont="1" applyBorder="1" applyAlignment="1">
      <alignment horizontal="justify" vertical="top" wrapText="1"/>
    </xf>
    <xf numFmtId="0" fontId="3" fillId="0" borderId="3" xfId="0" applyFont="1" applyBorder="1" applyAlignment="1">
      <alignment horizontal="justify" vertical="top" wrapText="1"/>
    </xf>
    <xf numFmtId="0" fontId="3" fillId="0" borderId="3" xfId="0" applyFont="1" applyBorder="1" applyAlignment="1">
      <alignment horizontal="center" vertical="top" wrapText="1"/>
    </xf>
    <xf numFmtId="0" fontId="3" fillId="0" borderId="7" xfId="0" applyFont="1" applyBorder="1" applyAlignment="1">
      <alignment horizontal="justify" vertical="top" wrapText="1"/>
    </xf>
    <xf numFmtId="0" fontId="3" fillId="0" borderId="6" xfId="0" applyFont="1" applyBorder="1" applyAlignment="1">
      <alignment horizontal="center" vertical="top" wrapText="1"/>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0" fillId="0" borderId="0" xfId="0" applyAlignment="1"/>
    <xf numFmtId="2" fontId="3" fillId="0" borderId="11" xfId="0" applyNumberFormat="1" applyFont="1" applyBorder="1" applyAlignment="1">
      <alignment vertical="top" wrapText="1"/>
    </xf>
    <xf numFmtId="164" fontId="4"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164" fontId="7" fillId="0" borderId="1" xfId="0" applyNumberFormat="1" applyFont="1" applyBorder="1" applyAlignment="1">
      <alignment horizontal="center" vertical="top" wrapText="1"/>
    </xf>
    <xf numFmtId="2" fontId="6" fillId="0" borderId="3" xfId="0" applyNumberFormat="1" applyFont="1" applyBorder="1" applyAlignment="1">
      <alignment vertical="top" wrapText="1"/>
    </xf>
    <xf numFmtId="0" fontId="6" fillId="0" borderId="1" xfId="0" applyFont="1" applyBorder="1" applyAlignment="1">
      <alignment horizontal="center" vertical="top" wrapText="1"/>
    </xf>
    <xf numFmtId="0" fontId="3" fillId="0" borderId="16" xfId="0" applyFont="1" applyBorder="1" applyAlignment="1">
      <alignment horizontal="center" vertical="top" wrapText="1"/>
    </xf>
    <xf numFmtId="0" fontId="3" fillId="0" borderId="2" xfId="0" applyFont="1" applyBorder="1" applyAlignment="1">
      <alignment vertical="top" wrapText="1"/>
    </xf>
    <xf numFmtId="0" fontId="6" fillId="0" borderId="16" xfId="0" applyFont="1" applyBorder="1" applyAlignment="1">
      <alignment horizontal="center" vertical="top" wrapText="1"/>
    </xf>
    <xf numFmtId="0" fontId="3" fillId="0" borderId="13" xfId="0" applyFont="1" applyBorder="1" applyAlignment="1">
      <alignment vertical="top" wrapText="1"/>
    </xf>
    <xf numFmtId="164" fontId="7" fillId="0" borderId="16" xfId="0" applyNumberFormat="1" applyFont="1" applyBorder="1" applyAlignment="1">
      <alignment horizontal="center" vertical="top" wrapText="1"/>
    </xf>
    <xf numFmtId="164" fontId="4" fillId="0" borderId="16" xfId="0" applyNumberFormat="1" applyFont="1" applyBorder="1" applyAlignment="1">
      <alignment horizontal="center" vertical="top" wrapText="1"/>
    </xf>
    <xf numFmtId="0" fontId="3" fillId="0" borderId="9" xfId="0" applyFont="1" applyBorder="1" applyAlignment="1">
      <alignment vertical="top" wrapText="1"/>
    </xf>
    <xf numFmtId="164" fontId="6" fillId="0" borderId="1" xfId="0" applyNumberFormat="1" applyFont="1" applyBorder="1" applyAlignment="1">
      <alignment horizontal="center" vertical="top" wrapText="1"/>
    </xf>
    <xf numFmtId="49" fontId="3" fillId="0" borderId="1" xfId="0" applyNumberFormat="1" applyFont="1" applyBorder="1" applyAlignment="1">
      <alignment horizontal="justify" vertical="top" wrapText="1"/>
    </xf>
    <xf numFmtId="164" fontId="4" fillId="0" borderId="2" xfId="0" applyNumberFormat="1" applyFont="1" applyBorder="1" applyAlignment="1">
      <alignment horizontal="center" vertical="top" wrapText="1"/>
    </xf>
    <xf numFmtId="0" fontId="0" fillId="0" borderId="0" xfId="0"/>
    <xf numFmtId="0" fontId="3" fillId="0" borderId="3" xfId="0" applyFont="1" applyBorder="1" applyAlignment="1">
      <alignment horizontal="center" vertical="top" wrapText="1"/>
    </xf>
    <xf numFmtId="164" fontId="8" fillId="0" borderId="3" xfId="0" applyNumberFormat="1" applyFont="1" applyBorder="1" applyAlignment="1">
      <alignment horizontal="center" vertical="top" wrapText="1"/>
    </xf>
    <xf numFmtId="0" fontId="6" fillId="0" borderId="2" xfId="0" applyFont="1" applyBorder="1" applyAlignment="1">
      <alignment horizontal="center" vertical="top" wrapText="1"/>
    </xf>
    <xf numFmtId="164" fontId="4" fillId="0" borderId="2" xfId="0" applyNumberFormat="1" applyFont="1" applyBorder="1" applyAlignment="1">
      <alignment horizontal="center" vertical="top" wrapText="1"/>
    </xf>
    <xf numFmtId="164" fontId="6" fillId="0" borderId="2" xfId="0" applyNumberFormat="1" applyFont="1" applyBorder="1" applyAlignment="1">
      <alignment horizontal="center" vertical="top" wrapText="1"/>
    </xf>
    <xf numFmtId="0" fontId="0" fillId="0" borderId="0" xfId="0"/>
    <xf numFmtId="164" fontId="3" fillId="0" borderId="2"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164" fontId="6" fillId="0" borderId="2" xfId="0" applyNumberFormat="1" applyFont="1" applyBorder="1" applyAlignment="1">
      <alignment horizontal="center" vertical="top" wrapText="1"/>
    </xf>
    <xf numFmtId="164" fontId="7" fillId="0" borderId="2" xfId="0" applyNumberFormat="1" applyFont="1" applyBorder="1" applyAlignment="1">
      <alignment horizontal="center" vertical="top" wrapText="1"/>
    </xf>
    <xf numFmtId="164" fontId="7" fillId="0" borderId="2" xfId="0" applyNumberFormat="1" applyFont="1" applyBorder="1" applyAlignment="1">
      <alignment horizontal="center" vertical="top" wrapText="1"/>
    </xf>
    <xf numFmtId="164" fontId="8" fillId="0" borderId="2" xfId="0" applyNumberFormat="1" applyFont="1" applyBorder="1" applyAlignment="1">
      <alignment horizontal="center" vertical="top" wrapText="1"/>
    </xf>
    <xf numFmtId="0" fontId="7" fillId="0" borderId="2" xfId="0" applyFont="1" applyBorder="1" applyAlignment="1">
      <alignment horizontal="center" vertical="top" wrapText="1"/>
    </xf>
    <xf numFmtId="0" fontId="3" fillId="0" borderId="2" xfId="0" applyFont="1" applyBorder="1" applyAlignment="1">
      <alignment horizontal="center" vertical="top" wrapText="1"/>
    </xf>
    <xf numFmtId="0" fontId="0" fillId="0" borderId="0" xfId="0"/>
    <xf numFmtId="164" fontId="8" fillId="0" borderId="2" xfId="0" applyNumberFormat="1" applyFont="1" applyBorder="1" applyAlignment="1">
      <alignment horizontal="center"/>
    </xf>
    <xf numFmtId="0" fontId="8" fillId="0" borderId="2" xfId="0" applyFont="1" applyBorder="1" applyAlignment="1">
      <alignment horizontal="center"/>
    </xf>
    <xf numFmtId="164" fontId="7" fillId="0" borderId="2" xfId="0" applyNumberFormat="1" applyFont="1" applyBorder="1" applyAlignment="1">
      <alignment horizontal="center"/>
    </xf>
    <xf numFmtId="0" fontId="7" fillId="0" borderId="2" xfId="0" applyFont="1" applyBorder="1" applyAlignment="1">
      <alignment horizontal="center"/>
    </xf>
    <xf numFmtId="0" fontId="0" fillId="0" borderId="0" xfId="0"/>
    <xf numFmtId="164" fontId="7" fillId="0" borderId="2"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49" fontId="3" fillId="0" borderId="1" xfId="0" applyNumberFormat="1" applyFont="1" applyBorder="1" applyAlignment="1">
      <alignment horizontal="justify" vertical="top" wrapText="1"/>
    </xf>
    <xf numFmtId="0" fontId="3" fillId="0" borderId="1" xfId="0" applyFont="1" applyBorder="1" applyAlignment="1">
      <alignment horizontal="center" vertical="top" wrapText="1"/>
    </xf>
    <xf numFmtId="0" fontId="7" fillId="0" borderId="3" xfId="0" applyFont="1" applyBorder="1" applyAlignment="1">
      <alignment horizontal="center" vertical="top" wrapText="1"/>
    </xf>
    <xf numFmtId="0" fontId="0" fillId="0" borderId="0" xfId="0"/>
    <xf numFmtId="0" fontId="3" fillId="0" borderId="1" xfId="0" applyFont="1" applyBorder="1" applyAlignment="1">
      <alignment horizontal="center" vertical="top" wrapText="1"/>
    </xf>
    <xf numFmtId="164" fontId="3"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0" fontId="0" fillId="0" borderId="0" xfId="0"/>
    <xf numFmtId="0" fontId="0" fillId="0" borderId="0" xfId="0"/>
    <xf numFmtId="49" fontId="3" fillId="0" borderId="2" xfId="0" applyNumberFormat="1" applyFont="1" applyBorder="1" applyAlignment="1">
      <alignment horizontal="center" vertical="top" wrapText="1"/>
    </xf>
    <xf numFmtId="0" fontId="3" fillId="0" borderId="2" xfId="0" applyFont="1" applyBorder="1" applyAlignment="1">
      <alignment horizontal="center" vertical="top" wrapText="1"/>
    </xf>
    <xf numFmtId="0" fontId="6" fillId="0" borderId="2" xfId="0" applyFont="1" applyBorder="1" applyAlignment="1">
      <alignment horizontal="center" vertical="top" wrapText="1"/>
    </xf>
    <xf numFmtId="49" fontId="3" fillId="0" borderId="13" xfId="0" applyNumberFormat="1" applyFont="1" applyBorder="1" applyAlignment="1">
      <alignment horizontal="center" vertical="top" wrapText="1"/>
    </xf>
    <xf numFmtId="49" fontId="3" fillId="0" borderId="15" xfId="0" applyNumberFormat="1" applyFont="1" applyBorder="1" applyAlignment="1">
      <alignment horizontal="center" vertical="top" wrapText="1"/>
    </xf>
    <xf numFmtId="49" fontId="3" fillId="0" borderId="14" xfId="0" applyNumberFormat="1" applyFont="1" applyBorder="1" applyAlignment="1">
      <alignment horizontal="center" vertical="top" wrapText="1"/>
    </xf>
    <xf numFmtId="0" fontId="3" fillId="0" borderId="13" xfId="0" applyFont="1" applyBorder="1" applyAlignment="1">
      <alignment horizontal="center" vertical="top" wrapText="1"/>
    </xf>
    <xf numFmtId="0" fontId="3" fillId="0" borderId="15" xfId="0" applyFont="1" applyBorder="1" applyAlignment="1">
      <alignment horizontal="center" vertical="top" wrapText="1"/>
    </xf>
    <xf numFmtId="0" fontId="3" fillId="0" borderId="14" xfId="0" applyFont="1" applyBorder="1" applyAlignment="1">
      <alignment horizontal="center" vertical="top" wrapText="1"/>
    </xf>
    <xf numFmtId="0" fontId="4" fillId="0" borderId="2" xfId="0" applyFont="1" applyBorder="1" applyAlignment="1">
      <alignment horizontal="center" vertical="top" wrapText="1"/>
    </xf>
    <xf numFmtId="164" fontId="7" fillId="0" borderId="2"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0" fontId="3" fillId="0" borderId="0" xfId="0" applyFont="1" applyAlignment="1">
      <alignment horizontal="center" vertical="top" wrapText="1"/>
    </xf>
    <xf numFmtId="0" fontId="0" fillId="0" borderId="0" xfId="0"/>
    <xf numFmtId="164" fontId="6" fillId="0" borderId="2" xfId="0" applyNumberFormat="1" applyFont="1" applyBorder="1" applyAlignment="1">
      <alignment horizontal="center" vertical="top" wrapText="1"/>
    </xf>
    <xf numFmtId="0" fontId="7" fillId="0" borderId="2" xfId="0" applyFont="1" applyBorder="1" applyAlignment="1">
      <alignment horizontal="center" vertical="top" wrapText="1"/>
    </xf>
    <xf numFmtId="164" fontId="8" fillId="0" borderId="2" xfId="0" applyNumberFormat="1" applyFont="1" applyBorder="1" applyAlignment="1">
      <alignment horizontal="center" vertical="top" wrapText="1"/>
    </xf>
    <xf numFmtId="49" fontId="3" fillId="0" borderId="2" xfId="0" applyNumberFormat="1" applyFont="1" applyBorder="1" applyAlignment="1">
      <alignment horizontal="left" vertical="top" wrapText="1"/>
    </xf>
    <xf numFmtId="164" fontId="3" fillId="0" borderId="2" xfId="0" applyNumberFormat="1" applyFont="1" applyBorder="1" applyAlignment="1">
      <alignment horizontal="center" vertical="top" wrapText="1"/>
    </xf>
    <xf numFmtId="164" fontId="4" fillId="0" borderId="8" xfId="0" applyNumberFormat="1" applyFont="1" applyBorder="1" applyAlignment="1">
      <alignment horizontal="center" vertical="top" wrapText="1"/>
    </xf>
    <xf numFmtId="164" fontId="4" fillId="0" borderId="9" xfId="0" applyNumberFormat="1" applyFont="1" applyBorder="1" applyAlignment="1">
      <alignment horizontal="center" vertical="top" wrapText="1"/>
    </xf>
    <xf numFmtId="164" fontId="7" fillId="0" borderId="13" xfId="0" applyNumberFormat="1" applyFont="1" applyBorder="1" applyAlignment="1">
      <alignment horizontal="center" vertical="top"/>
    </xf>
    <xf numFmtId="164" fontId="7" fillId="0" borderId="15" xfId="0" applyNumberFormat="1" applyFont="1" applyBorder="1" applyAlignment="1">
      <alignment horizontal="center" vertical="top"/>
    </xf>
    <xf numFmtId="164" fontId="7" fillId="0" borderId="14" xfId="0" applyNumberFormat="1" applyFont="1" applyBorder="1" applyAlignment="1">
      <alignment horizontal="center" vertical="top"/>
    </xf>
    <xf numFmtId="49" fontId="3" fillId="0" borderId="8"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9" xfId="0" applyNumberFormat="1" applyFont="1" applyBorder="1" applyAlignment="1">
      <alignment horizontal="left" vertical="top" wrapText="1"/>
    </xf>
    <xf numFmtId="0" fontId="6" fillId="0" borderId="13" xfId="0" applyFont="1" applyBorder="1" applyAlignment="1">
      <alignment horizontal="center" vertical="top" wrapText="1"/>
    </xf>
    <xf numFmtId="0" fontId="6" fillId="0" borderId="15" xfId="0" applyFont="1" applyBorder="1" applyAlignment="1">
      <alignment horizontal="center" vertical="top" wrapText="1"/>
    </xf>
    <xf numFmtId="0" fontId="6" fillId="0" borderId="14" xfId="0" applyFont="1" applyBorder="1" applyAlignment="1">
      <alignment horizontal="center" vertical="top" wrapText="1"/>
    </xf>
    <xf numFmtId="0" fontId="3" fillId="0" borderId="2" xfId="0" applyFont="1" applyBorder="1" applyAlignment="1">
      <alignment horizontal="left" vertical="top" wrapText="1"/>
    </xf>
    <xf numFmtId="164" fontId="6" fillId="0" borderId="13" xfId="0" applyNumberFormat="1" applyFont="1" applyBorder="1" applyAlignment="1">
      <alignment horizontal="center" vertical="top" wrapText="1"/>
    </xf>
    <xf numFmtId="164" fontId="6" fillId="0" borderId="15" xfId="0" applyNumberFormat="1" applyFont="1" applyBorder="1" applyAlignment="1">
      <alignment horizontal="center" vertical="top" wrapText="1"/>
    </xf>
    <xf numFmtId="164" fontId="6" fillId="0" borderId="14" xfId="0" applyNumberFormat="1" applyFont="1" applyBorder="1" applyAlignment="1">
      <alignment horizontal="center" vertical="top" wrapText="1"/>
    </xf>
    <xf numFmtId="0" fontId="4" fillId="0" borderId="0" xfId="0" applyFont="1" applyAlignment="1">
      <alignment horizontal="center" vertical="top" wrapText="1"/>
    </xf>
    <xf numFmtId="0" fontId="2" fillId="0" borderId="0" xfId="0" applyFont="1" applyAlignment="1">
      <alignment horizontal="center" vertical="top" wrapText="1"/>
    </xf>
    <xf numFmtId="49" fontId="9" fillId="0" borderId="8" xfId="0" applyNumberFormat="1" applyFont="1" applyBorder="1" applyAlignment="1">
      <alignment horizontal="left" vertical="top" wrapText="1"/>
    </xf>
    <xf numFmtId="49" fontId="9" fillId="0" borderId="27" xfId="0" applyNumberFormat="1" applyFont="1" applyBorder="1" applyAlignment="1">
      <alignment horizontal="left" vertical="top" wrapText="1"/>
    </xf>
    <xf numFmtId="49" fontId="9" fillId="0" borderId="9" xfId="0" applyNumberFormat="1" applyFont="1" applyBorder="1" applyAlignment="1">
      <alignment horizontal="left" vertical="top" wrapText="1"/>
    </xf>
    <xf numFmtId="0" fontId="3" fillId="0" borderId="24" xfId="0" applyFont="1" applyBorder="1" applyAlignment="1">
      <alignment horizontal="center" vertical="top" wrapText="1"/>
    </xf>
    <xf numFmtId="0" fontId="3" fillId="0" borderId="16" xfId="0" applyFont="1" applyBorder="1" applyAlignment="1">
      <alignment horizontal="center" vertical="top" wrapText="1"/>
    </xf>
    <xf numFmtId="0" fontId="3" fillId="0" borderId="1" xfId="0" applyFont="1" applyBorder="1" applyAlignment="1">
      <alignment horizontal="justify" vertical="top" wrapText="1"/>
    </xf>
    <xf numFmtId="49" fontId="3" fillId="0" borderId="3" xfId="0" applyNumberFormat="1" applyFont="1" applyBorder="1" applyAlignment="1">
      <alignment horizontal="justify" vertical="top" wrapText="1"/>
    </xf>
    <xf numFmtId="0" fontId="3" fillId="0" borderId="3" xfId="0" applyFont="1" applyBorder="1" applyAlignment="1">
      <alignment horizontal="justify" vertical="top" wrapText="1"/>
    </xf>
    <xf numFmtId="0" fontId="5" fillId="0" borderId="0" xfId="0" applyFont="1" applyAlignment="1">
      <alignment horizontal="right" vertical="top" wrapText="1"/>
    </xf>
    <xf numFmtId="0" fontId="0" fillId="0" borderId="0" xfId="0" applyAlignment="1">
      <alignment horizontal="right"/>
    </xf>
    <xf numFmtId="0" fontId="3" fillId="0" borderId="25" xfId="0" applyFont="1" applyBorder="1" applyAlignment="1">
      <alignment horizontal="center"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16" xfId="0" applyFont="1" applyBorder="1" applyAlignment="1">
      <alignment horizontal="left" vertical="top" wrapText="1"/>
    </xf>
    <xf numFmtId="0" fontId="3" fillId="0" borderId="10" xfId="0" applyFont="1" applyBorder="1" applyAlignment="1">
      <alignment horizontal="justify" vertical="top" wrapText="1"/>
    </xf>
    <xf numFmtId="0" fontId="3" fillId="0" borderId="4" xfId="0" applyFont="1" applyBorder="1" applyAlignment="1">
      <alignment horizontal="justify" vertical="top" wrapText="1"/>
    </xf>
    <xf numFmtId="0" fontId="3" fillId="0" borderId="12" xfId="0" applyFont="1" applyBorder="1" applyAlignment="1">
      <alignment horizontal="justify" vertical="top" wrapText="1"/>
    </xf>
    <xf numFmtId="0" fontId="3" fillId="0" borderId="7" xfId="0" applyFont="1" applyBorder="1" applyAlignment="1">
      <alignment horizontal="justify" vertical="top" wrapText="1"/>
    </xf>
    <xf numFmtId="0" fontId="3" fillId="0" borderId="5" xfId="0" applyFont="1" applyBorder="1" applyAlignment="1">
      <alignment horizontal="justify" vertical="top" wrapText="1"/>
    </xf>
    <xf numFmtId="0" fontId="3" fillId="0" borderId="6" xfId="0" applyFont="1" applyBorder="1" applyAlignment="1">
      <alignment horizontal="justify" vertical="top" wrapText="1"/>
    </xf>
    <xf numFmtId="0" fontId="3" fillId="0" borderId="26" xfId="0" applyFont="1" applyBorder="1" applyAlignment="1">
      <alignment horizontal="center" vertical="top" wrapText="1"/>
    </xf>
    <xf numFmtId="0" fontId="3" fillId="0" borderId="12" xfId="0" applyFont="1" applyBorder="1" applyAlignment="1">
      <alignment horizontal="center" vertical="top" wrapText="1"/>
    </xf>
    <xf numFmtId="49" fontId="3" fillId="0" borderId="6" xfId="0" applyNumberFormat="1" applyFont="1" applyBorder="1" applyAlignment="1">
      <alignment horizontal="justify" vertical="top" wrapText="1"/>
    </xf>
    <xf numFmtId="0" fontId="3" fillId="0" borderId="6" xfId="0" applyFont="1" applyBorder="1" applyAlignment="1">
      <alignment horizontal="center" vertical="top" wrapText="1"/>
    </xf>
    <xf numFmtId="49" fontId="3" fillId="0" borderId="21" xfId="0" applyNumberFormat="1" applyFont="1" applyBorder="1" applyAlignment="1">
      <alignment horizontal="justify" vertical="top" wrapText="1"/>
    </xf>
    <xf numFmtId="164" fontId="6" fillId="0" borderId="3" xfId="0" applyNumberFormat="1" applyFont="1" applyBorder="1" applyAlignment="1">
      <alignment horizontal="center"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justify" vertical="top" wrapText="1"/>
    </xf>
    <xf numFmtId="0" fontId="3" fillId="0" borderId="1" xfId="0" applyFont="1" applyBorder="1" applyAlignment="1">
      <alignment horizontal="center" vertical="top" wrapText="1"/>
    </xf>
    <xf numFmtId="0" fontId="3" fillId="0" borderId="18" xfId="0" applyFont="1" applyBorder="1" applyAlignment="1">
      <alignment horizontal="center" vertical="top" wrapText="1"/>
    </xf>
    <xf numFmtId="0" fontId="3" fillId="0" borderId="17" xfId="0" applyFont="1" applyBorder="1" applyAlignment="1">
      <alignment horizontal="center" vertical="top" wrapText="1"/>
    </xf>
    <xf numFmtId="0" fontId="3" fillId="0" borderId="28" xfId="0" applyFont="1" applyBorder="1" applyAlignment="1">
      <alignment horizontal="center" vertical="top" wrapText="1"/>
    </xf>
    <xf numFmtId="0" fontId="3" fillId="0" borderId="29" xfId="0" applyFont="1" applyBorder="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3" fillId="0" borderId="32" xfId="0" applyFont="1" applyBorder="1" applyAlignment="1">
      <alignment horizontal="center" vertical="top" wrapText="1"/>
    </xf>
    <xf numFmtId="0" fontId="3" fillId="0" borderId="33" xfId="0" applyFont="1" applyBorder="1" applyAlignment="1">
      <alignment horizontal="center" vertical="top" wrapText="1"/>
    </xf>
    <xf numFmtId="0" fontId="4" fillId="0" borderId="3" xfId="0" applyFont="1" applyBorder="1" applyAlignment="1">
      <alignment horizontal="center" vertical="top" wrapText="1"/>
    </xf>
    <xf numFmtId="0" fontId="4" fillId="0" borderId="11" xfId="0" applyFont="1" applyBorder="1" applyAlignment="1">
      <alignment horizontal="center" vertical="top" wrapText="1"/>
    </xf>
    <xf numFmtId="0" fontId="3" fillId="0" borderId="3" xfId="0" applyFont="1" applyBorder="1" applyAlignment="1">
      <alignment horizontal="center" vertical="top" wrapText="1"/>
    </xf>
    <xf numFmtId="0" fontId="3" fillId="0" borderId="11" xfId="0" applyFont="1" applyBorder="1" applyAlignment="1">
      <alignment horizontal="left" vertical="top" wrapText="1"/>
    </xf>
    <xf numFmtId="164" fontId="7" fillId="0" borderId="3" xfId="0" applyNumberFormat="1" applyFont="1" applyBorder="1" applyAlignment="1">
      <alignment horizontal="center" vertical="top" wrapText="1"/>
    </xf>
    <xf numFmtId="0" fontId="7" fillId="0" borderId="3" xfId="0" applyFont="1" applyBorder="1" applyAlignment="1">
      <alignment horizontal="center" vertical="top" wrapText="1"/>
    </xf>
    <xf numFmtId="0" fontId="6" fillId="0" borderId="3" xfId="0" applyFont="1" applyBorder="1" applyAlignment="1">
      <alignment horizontal="center" vertical="top" wrapText="1"/>
    </xf>
    <xf numFmtId="49" fontId="3" fillId="0" borderId="4" xfId="0" applyNumberFormat="1" applyFont="1" applyBorder="1" applyAlignment="1">
      <alignment horizontal="justify" vertical="top" wrapText="1"/>
    </xf>
    <xf numFmtId="0" fontId="3" fillId="0" borderId="4" xfId="0" applyFont="1" applyBorder="1" applyAlignment="1">
      <alignment horizontal="center" vertical="top" wrapText="1"/>
    </xf>
    <xf numFmtId="0" fontId="3" fillId="0" borderId="9" xfId="0" applyFont="1" applyBorder="1" applyAlignment="1">
      <alignment horizontal="center" vertical="top" wrapText="1"/>
    </xf>
    <xf numFmtId="0" fontId="3" fillId="0" borderId="19" xfId="0" applyFont="1" applyBorder="1" applyAlignment="1">
      <alignment horizontal="center" vertical="top" wrapText="1"/>
    </xf>
    <xf numFmtId="0" fontId="3" fillId="0" borderId="20" xfId="0" applyFont="1" applyBorder="1" applyAlignment="1">
      <alignment horizontal="center" vertical="top" wrapText="1"/>
    </xf>
    <xf numFmtId="0" fontId="6" fillId="0" borderId="11" xfId="0" applyFont="1" applyBorder="1" applyAlignment="1">
      <alignment horizontal="center" vertical="top" wrapText="1"/>
    </xf>
    <xf numFmtId="0" fontId="3" fillId="0" borderId="11" xfId="0" applyFont="1" applyBorder="1" applyAlignment="1">
      <alignment horizontal="center" vertical="top" wrapText="1"/>
    </xf>
    <xf numFmtId="49" fontId="3" fillId="0" borderId="3" xfId="0" applyNumberFormat="1" applyFont="1" applyBorder="1" applyAlignment="1">
      <alignment horizontal="center" vertical="top" wrapText="1"/>
    </xf>
    <xf numFmtId="49" fontId="3" fillId="0" borderId="11" xfId="0" applyNumberFormat="1" applyFont="1" applyBorder="1" applyAlignment="1">
      <alignment horizontal="center" vertical="top" wrapText="1"/>
    </xf>
    <xf numFmtId="0" fontId="3" fillId="0" borderId="21"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4" fillId="0" borderId="1" xfId="0" applyFont="1" applyBorder="1" applyAlignment="1">
      <alignment horizontal="center" vertical="top" wrapText="1"/>
    </xf>
    <xf numFmtId="0" fontId="1" fillId="0" borderId="0" xfId="0" applyFont="1" applyAlignment="1">
      <alignment horizontal="center" vertical="top" wrapText="1"/>
    </xf>
    <xf numFmtId="0" fontId="9" fillId="0" borderId="8" xfId="0" applyFont="1" applyBorder="1" applyAlignment="1">
      <alignment horizontal="left" vertical="top" wrapText="1"/>
    </xf>
    <xf numFmtId="0" fontId="9" fillId="0" borderId="27" xfId="0" applyFont="1" applyBorder="1" applyAlignment="1">
      <alignment horizontal="left" vertical="top" wrapText="1"/>
    </xf>
    <xf numFmtId="0" fontId="9" fillId="0" borderId="9"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97"/>
  <sheetViews>
    <sheetView topLeftCell="A130" workbookViewId="0">
      <selection activeCell="B181" sqref="B181:K181"/>
    </sheetView>
  </sheetViews>
  <sheetFormatPr defaultRowHeight="15" x14ac:dyDescent="0.25"/>
  <cols>
    <col min="1" max="1" width="3.7109375" customWidth="1"/>
    <col min="2" max="2" width="12.7109375" bestFit="1" customWidth="1"/>
    <col min="3" max="3" width="25.7109375" customWidth="1"/>
    <col min="4" max="4" width="34.140625" customWidth="1"/>
    <col min="5" max="5" width="16.42578125" customWidth="1"/>
    <col min="6" max="6" width="0.28515625" customWidth="1"/>
    <col min="7" max="7" width="11.85546875" customWidth="1"/>
    <col min="8" max="8" width="13.140625" customWidth="1"/>
    <col min="9" max="9" width="11.7109375" customWidth="1"/>
    <col min="10" max="10" width="12.140625" customWidth="1"/>
    <col min="11" max="11" width="12.42578125" customWidth="1"/>
    <col min="12" max="12" width="9" customWidth="1"/>
    <col min="13" max="13" width="9.85546875" customWidth="1"/>
  </cols>
  <sheetData>
    <row r="2" spans="2:13" ht="1.5" customHeight="1" x14ac:dyDescent="0.25"/>
    <row r="3" spans="2:13" ht="17.100000000000001" customHeight="1" x14ac:dyDescent="0.25">
      <c r="B3" s="89" t="s">
        <v>0</v>
      </c>
      <c r="C3" s="90"/>
      <c r="D3" s="90"/>
      <c r="E3" s="90"/>
      <c r="F3" s="90"/>
      <c r="G3" s="90"/>
      <c r="H3" s="90"/>
      <c r="I3" s="90"/>
      <c r="J3" s="90"/>
      <c r="K3" s="90"/>
      <c r="L3" s="90"/>
      <c r="M3" s="90"/>
    </row>
    <row r="6" spans="2:13" ht="16.5" x14ac:dyDescent="0.25">
      <c r="B6" s="78" t="s">
        <v>1</v>
      </c>
      <c r="C6" s="78" t="s">
        <v>2</v>
      </c>
      <c r="D6" s="78" t="s">
        <v>3</v>
      </c>
      <c r="E6" s="78" t="s">
        <v>4</v>
      </c>
      <c r="F6" s="78"/>
      <c r="G6" s="78"/>
      <c r="H6" s="78"/>
      <c r="I6" s="78"/>
      <c r="J6" s="78"/>
      <c r="K6" s="78"/>
    </row>
    <row r="7" spans="2:13" ht="52.5" customHeight="1" x14ac:dyDescent="0.25">
      <c r="B7" s="78"/>
      <c r="C7" s="78"/>
      <c r="D7" s="78"/>
      <c r="E7" s="78">
        <v>2025</v>
      </c>
      <c r="F7" s="78"/>
      <c r="G7" s="1">
        <v>2026</v>
      </c>
      <c r="H7" s="1">
        <v>2027</v>
      </c>
      <c r="I7" s="1">
        <v>2028</v>
      </c>
      <c r="J7" s="1">
        <v>2029</v>
      </c>
      <c r="K7" s="1" t="s">
        <v>5</v>
      </c>
    </row>
    <row r="8" spans="2:13" ht="16.5" x14ac:dyDescent="0.25">
      <c r="B8" s="1">
        <v>1</v>
      </c>
      <c r="C8" s="1">
        <v>2</v>
      </c>
      <c r="D8" s="1">
        <v>3</v>
      </c>
      <c r="E8" s="78">
        <v>4</v>
      </c>
      <c r="F8" s="78"/>
      <c r="G8" s="1">
        <v>5</v>
      </c>
      <c r="H8" s="1">
        <v>6</v>
      </c>
      <c r="I8" s="1">
        <v>7</v>
      </c>
      <c r="J8" s="1">
        <v>8</v>
      </c>
      <c r="K8" s="1">
        <v>9</v>
      </c>
    </row>
    <row r="9" spans="2:13" ht="16.5" x14ac:dyDescent="0.25">
      <c r="B9" s="78"/>
      <c r="C9" s="78" t="s">
        <v>6</v>
      </c>
      <c r="D9" s="2" t="s">
        <v>7</v>
      </c>
      <c r="E9" s="91">
        <f>E12+E11+E10</f>
        <v>211171.20000000001</v>
      </c>
      <c r="F9" s="79"/>
      <c r="G9" s="50">
        <f>G10+G11+G12</f>
        <v>189172.5</v>
      </c>
      <c r="H9" s="50">
        <f>H10+H11+H12</f>
        <v>185487.3</v>
      </c>
      <c r="I9" s="48">
        <f>I10+I11+I12</f>
        <v>140598.80000000002</v>
      </c>
      <c r="J9" s="48">
        <f>J10+J11+J12</f>
        <v>140598.80000000002</v>
      </c>
      <c r="K9" s="48">
        <f>E9+G9+H9+I9+J9</f>
        <v>867028.60000000009</v>
      </c>
    </row>
    <row r="10" spans="2:13" ht="20.25" customHeight="1" x14ac:dyDescent="0.25">
      <c r="B10" s="78"/>
      <c r="C10" s="78"/>
      <c r="D10" s="2" t="s">
        <v>8</v>
      </c>
      <c r="E10" s="91">
        <f>E16+E26+E42+E57+E77+E92+E107+E122+E172+E183+E213+E228+E234+E249+E259+E269+E279</f>
        <v>188879.2</v>
      </c>
      <c r="F10" s="79"/>
      <c r="G10" s="50">
        <f>G16+G26+F42+F57+F77+F92+F107+F122+F172+F183+F213+F228+F234+F249</f>
        <v>170800.9</v>
      </c>
      <c r="H10" s="50">
        <f>H16+H26+H42+H57+H77+H92+H107+H122+H172+H183+H213+H228+H234+H249</f>
        <v>167096.19999999998</v>
      </c>
      <c r="I10" s="55">
        <f>I16+I26+I42+I57+I77+I92+I107+I122+I172+I183+I213+I228+I234+I249</f>
        <v>140598.80000000002</v>
      </c>
      <c r="J10" s="55">
        <f>J16+J26+J42+J57+J77+J92+J107+J122+J172+J183+J213+J228+J234+J249</f>
        <v>140598.80000000002</v>
      </c>
      <c r="K10" s="50">
        <f>E10+G10+H10+I10+J10</f>
        <v>807973.9</v>
      </c>
    </row>
    <row r="11" spans="2:13" ht="39" customHeight="1" x14ac:dyDescent="0.25">
      <c r="B11" s="78"/>
      <c r="C11" s="78"/>
      <c r="D11" s="2" t="s">
        <v>9</v>
      </c>
      <c r="E11" s="91">
        <f>E17+E27+E43+E58+E78+E93+E108+E123+E173+E250+E270+E260+E270+E280</f>
        <v>21167.4</v>
      </c>
      <c r="F11" s="79"/>
      <c r="G11" s="50">
        <f>G17+G27+F43+F58+F78+F93+F108+F123+F173+F250+F270</f>
        <v>17323.300000000003</v>
      </c>
      <c r="H11" s="55">
        <f>H17+H27+H43+H58+H78+H93+H108+H123+H173+H255+H270</f>
        <v>17323.300000000003</v>
      </c>
      <c r="I11" s="55">
        <f>I17+I27+I43+I58+I78+I93+I108+I123+I173+I250+I270</f>
        <v>0</v>
      </c>
      <c r="J11" s="55">
        <f>J17+J27+J43+J58+J78+J93+J108+J123+J173+J250+J270</f>
        <v>0</v>
      </c>
      <c r="K11" s="50">
        <f>E11+G11+H11+I11+J11</f>
        <v>55814.000000000007</v>
      </c>
    </row>
    <row r="12" spans="2:13" ht="39" customHeight="1" x14ac:dyDescent="0.25">
      <c r="B12" s="78"/>
      <c r="C12" s="78"/>
      <c r="D12" s="2" t="s">
        <v>10</v>
      </c>
      <c r="E12" s="91">
        <f>E59+E79+E94+E124+E281</f>
        <v>1124.5999999999999</v>
      </c>
      <c r="F12" s="79"/>
      <c r="G12" s="50">
        <f>F59+F79+F94+F124</f>
        <v>1048.3000000000002</v>
      </c>
      <c r="H12" s="55">
        <f>H59+H79+H94+H124</f>
        <v>1067.8</v>
      </c>
      <c r="I12" s="55">
        <f>I59+I79+I94+I124</f>
        <v>0</v>
      </c>
      <c r="J12" s="55">
        <f>J59+J79+J94+J124</f>
        <v>0</v>
      </c>
      <c r="K12" s="50">
        <f>E12+G12+H12+I12+J12</f>
        <v>3240.7</v>
      </c>
    </row>
    <row r="13" spans="2:13" ht="63" customHeight="1" x14ac:dyDescent="0.25">
      <c r="B13" s="78"/>
      <c r="C13" s="78"/>
      <c r="D13" s="2" t="s">
        <v>11</v>
      </c>
      <c r="E13" s="86" t="s">
        <v>12</v>
      </c>
      <c r="F13" s="86"/>
      <c r="G13" s="3" t="s">
        <v>13</v>
      </c>
      <c r="H13" s="3" t="s">
        <v>14</v>
      </c>
      <c r="I13" s="3" t="s">
        <v>15</v>
      </c>
      <c r="J13" s="3" t="s">
        <v>16</v>
      </c>
      <c r="K13" s="3" t="s">
        <v>17</v>
      </c>
    </row>
    <row r="14" spans="2:13" ht="16.5" x14ac:dyDescent="0.25">
      <c r="B14" s="78" t="s">
        <v>18</v>
      </c>
      <c r="C14" s="78"/>
      <c r="D14" s="78"/>
      <c r="E14" s="78"/>
      <c r="F14" s="78"/>
      <c r="G14" s="78"/>
      <c r="H14" s="78"/>
      <c r="I14" s="78"/>
      <c r="J14" s="1"/>
      <c r="K14" s="1"/>
    </row>
    <row r="15" spans="2:13" ht="22.5" customHeight="1" x14ac:dyDescent="0.25">
      <c r="B15" s="78">
        <v>1.1000000000000001</v>
      </c>
      <c r="C15" s="79" t="s">
        <v>1283</v>
      </c>
      <c r="D15" s="2" t="s">
        <v>19</v>
      </c>
      <c r="E15" s="87">
        <f>E20</f>
        <v>20</v>
      </c>
      <c r="F15" s="87"/>
      <c r="G15" s="55">
        <f t="shared" ref="G15:J17" si="0">G20</f>
        <v>20</v>
      </c>
      <c r="H15" s="55">
        <f t="shared" si="0"/>
        <v>20</v>
      </c>
      <c r="I15" s="55">
        <f t="shared" si="0"/>
        <v>40</v>
      </c>
      <c r="J15" s="55">
        <f t="shared" si="0"/>
        <v>40</v>
      </c>
      <c r="K15" s="50">
        <f>E15+G15+H15+I15+J15</f>
        <v>140</v>
      </c>
    </row>
    <row r="16" spans="2:13" ht="34.5" customHeight="1" x14ac:dyDescent="0.25">
      <c r="B16" s="78"/>
      <c r="C16" s="79"/>
      <c r="D16" s="2" t="s">
        <v>20</v>
      </c>
      <c r="E16" s="91">
        <f>E21</f>
        <v>20</v>
      </c>
      <c r="F16" s="91"/>
      <c r="G16" s="50">
        <f t="shared" si="0"/>
        <v>20</v>
      </c>
      <c r="H16" s="50">
        <f t="shared" si="0"/>
        <v>20</v>
      </c>
      <c r="I16" s="50" t="str">
        <f t="shared" si="0"/>
        <v>40,0</v>
      </c>
      <c r="J16" s="50" t="str">
        <f t="shared" si="0"/>
        <v>40,0</v>
      </c>
      <c r="K16" s="50">
        <f>E16+G16+H16+I16+J16</f>
        <v>140</v>
      </c>
    </row>
    <row r="17" spans="2:11" ht="35.25" customHeight="1" x14ac:dyDescent="0.25">
      <c r="B17" s="78"/>
      <c r="C17" s="79"/>
      <c r="D17" s="2" t="s">
        <v>21</v>
      </c>
      <c r="E17" s="87">
        <f>E22</f>
        <v>0</v>
      </c>
      <c r="F17" s="87"/>
      <c r="G17" s="55">
        <f t="shared" si="0"/>
        <v>0</v>
      </c>
      <c r="H17" s="55">
        <f t="shared" si="0"/>
        <v>0</v>
      </c>
      <c r="I17" s="55">
        <f t="shared" si="0"/>
        <v>0</v>
      </c>
      <c r="J17" s="55">
        <f t="shared" si="0"/>
        <v>0</v>
      </c>
      <c r="K17" s="55">
        <f>E17+G17+H17+I17+J17</f>
        <v>0</v>
      </c>
    </row>
    <row r="18" spans="2:11" ht="36" customHeight="1" x14ac:dyDescent="0.25">
      <c r="B18" s="78"/>
      <c r="C18" s="79"/>
      <c r="D18" s="2" t="s">
        <v>22</v>
      </c>
      <c r="E18" s="88" t="s">
        <v>23</v>
      </c>
      <c r="F18" s="88"/>
      <c r="G18" s="6" t="s">
        <v>24</v>
      </c>
      <c r="H18" s="6" t="s">
        <v>25</v>
      </c>
      <c r="I18" s="6" t="s">
        <v>26</v>
      </c>
      <c r="J18" s="6" t="s">
        <v>27</v>
      </c>
      <c r="K18" s="6" t="s">
        <v>28</v>
      </c>
    </row>
    <row r="19" spans="2:11" ht="64.5" customHeight="1" x14ac:dyDescent="0.25">
      <c r="B19" s="78"/>
      <c r="C19" s="79"/>
      <c r="D19" s="2" t="s">
        <v>29</v>
      </c>
      <c r="E19" s="88" t="s">
        <v>30</v>
      </c>
      <c r="F19" s="88"/>
      <c r="G19" s="6" t="s">
        <v>31</v>
      </c>
      <c r="H19" s="6" t="s">
        <v>32</v>
      </c>
      <c r="I19" s="6" t="s">
        <v>33</v>
      </c>
      <c r="J19" s="6" t="s">
        <v>34</v>
      </c>
      <c r="K19" s="6" t="s">
        <v>35</v>
      </c>
    </row>
    <row r="20" spans="2:11" ht="16.5" x14ac:dyDescent="0.25">
      <c r="B20" s="77" t="s">
        <v>1178</v>
      </c>
      <c r="C20" s="78" t="s">
        <v>36</v>
      </c>
      <c r="D20" s="2" t="s">
        <v>37</v>
      </c>
      <c r="E20" s="87">
        <f>E21+E22</f>
        <v>20</v>
      </c>
      <c r="F20" s="87"/>
      <c r="G20" s="55">
        <f>G21+G22</f>
        <v>20</v>
      </c>
      <c r="H20" s="55">
        <f>H21+H22</f>
        <v>20</v>
      </c>
      <c r="I20" s="55">
        <f>I21+I22</f>
        <v>40</v>
      </c>
      <c r="J20" s="55">
        <f>J21+J22</f>
        <v>40</v>
      </c>
      <c r="K20" s="50">
        <f>E20+G20+H20+I20+J20</f>
        <v>140</v>
      </c>
    </row>
    <row r="21" spans="2:11" ht="31.5" x14ac:dyDescent="0.25">
      <c r="B21" s="77"/>
      <c r="C21" s="78"/>
      <c r="D21" s="2" t="s">
        <v>38</v>
      </c>
      <c r="E21" s="88">
        <v>20</v>
      </c>
      <c r="F21" s="88"/>
      <c r="G21" s="6">
        <v>20</v>
      </c>
      <c r="H21" s="6">
        <v>20</v>
      </c>
      <c r="I21" s="6" t="s">
        <v>39</v>
      </c>
      <c r="J21" s="6" t="s">
        <v>40</v>
      </c>
      <c r="K21" s="50">
        <f>E21+G21+H21+I21+J21</f>
        <v>140</v>
      </c>
    </row>
    <row r="22" spans="2:11" ht="31.5" x14ac:dyDescent="0.25">
      <c r="B22" s="77"/>
      <c r="C22" s="78"/>
      <c r="D22" s="2" t="s">
        <v>41</v>
      </c>
      <c r="E22" s="88">
        <v>0</v>
      </c>
      <c r="F22" s="88"/>
      <c r="G22" s="6">
        <v>0</v>
      </c>
      <c r="H22" s="6">
        <v>0</v>
      </c>
      <c r="I22" s="6">
        <v>0</v>
      </c>
      <c r="J22" s="6">
        <v>0</v>
      </c>
      <c r="K22" s="55">
        <f>E22+G22+H22+I22+J22</f>
        <v>0</v>
      </c>
    </row>
    <row r="23" spans="2:11" ht="31.5" x14ac:dyDescent="0.25">
      <c r="B23" s="77"/>
      <c r="C23" s="78"/>
      <c r="D23" s="2" t="s">
        <v>42</v>
      </c>
      <c r="E23" s="88" t="s">
        <v>43</v>
      </c>
      <c r="F23" s="88"/>
      <c r="G23" s="6" t="s">
        <v>44</v>
      </c>
      <c r="H23" s="6" t="s">
        <v>45</v>
      </c>
      <c r="I23" s="6" t="s">
        <v>46</v>
      </c>
      <c r="J23" s="6" t="s">
        <v>47</v>
      </c>
      <c r="K23" s="6" t="s">
        <v>48</v>
      </c>
    </row>
    <row r="24" spans="2:11" ht="62.25" customHeight="1" x14ac:dyDescent="0.25">
      <c r="B24" s="77"/>
      <c r="C24" s="78"/>
      <c r="D24" s="2" t="s">
        <v>49</v>
      </c>
      <c r="E24" s="88" t="s">
        <v>50</v>
      </c>
      <c r="F24" s="88"/>
      <c r="G24" s="6" t="s">
        <v>51</v>
      </c>
      <c r="H24" s="6" t="s">
        <v>52</v>
      </c>
      <c r="I24" s="6" t="s">
        <v>53</v>
      </c>
      <c r="J24" s="6" t="s">
        <v>54</v>
      </c>
      <c r="K24" s="6" t="s">
        <v>55</v>
      </c>
    </row>
    <row r="25" spans="2:11" ht="16.5" x14ac:dyDescent="0.25">
      <c r="B25" s="77" t="s">
        <v>1179</v>
      </c>
      <c r="C25" s="79" t="s">
        <v>1284</v>
      </c>
      <c r="D25" s="2" t="s">
        <v>56</v>
      </c>
      <c r="E25" s="91">
        <f>E26+E27</f>
        <v>29696.100000000002</v>
      </c>
      <c r="F25" s="91"/>
      <c r="G25" s="50">
        <f>G26+G27</f>
        <v>30668.3</v>
      </c>
      <c r="H25" s="50">
        <f>H26+H27</f>
        <v>30378.3</v>
      </c>
      <c r="I25" s="50">
        <f>I26+I27</f>
        <v>29960</v>
      </c>
      <c r="J25" s="50">
        <f>J26+J27</f>
        <v>29960</v>
      </c>
      <c r="K25" s="50">
        <f>E25+G25+H25+I25+J25</f>
        <v>150662.70000000001</v>
      </c>
    </row>
    <row r="26" spans="2:11" ht="31.5" x14ac:dyDescent="0.25">
      <c r="B26" s="77"/>
      <c r="C26" s="79"/>
      <c r="D26" s="2" t="s">
        <v>57</v>
      </c>
      <c r="E26" s="87">
        <f>E31+E36</f>
        <v>29648.7</v>
      </c>
      <c r="F26" s="87"/>
      <c r="G26" s="55">
        <f t="shared" ref="G26:J27" si="1">G31+G36</f>
        <v>30621.200000000001</v>
      </c>
      <c r="H26" s="55">
        <f t="shared" si="1"/>
        <v>30331.200000000001</v>
      </c>
      <c r="I26" s="55">
        <f t="shared" si="1"/>
        <v>29960</v>
      </c>
      <c r="J26" s="55">
        <f t="shared" si="1"/>
        <v>29960</v>
      </c>
      <c r="K26" s="50">
        <f>E26+G26+H26+I26+J26</f>
        <v>150521.1</v>
      </c>
    </row>
    <row r="27" spans="2:11" ht="31.5" x14ac:dyDescent="0.25">
      <c r="B27" s="77"/>
      <c r="C27" s="79"/>
      <c r="D27" s="2" t="s">
        <v>58</v>
      </c>
      <c r="E27" s="91">
        <f>E32+E37</f>
        <v>47.4</v>
      </c>
      <c r="F27" s="91"/>
      <c r="G27" s="50">
        <f>G32+G37</f>
        <v>47.1</v>
      </c>
      <c r="H27" s="50">
        <f t="shared" si="1"/>
        <v>47.1</v>
      </c>
      <c r="I27" s="50">
        <f t="shared" si="1"/>
        <v>0</v>
      </c>
      <c r="J27" s="50">
        <f t="shared" si="1"/>
        <v>0</v>
      </c>
      <c r="K27" s="50">
        <f>E27+G27+H27+I27+J27</f>
        <v>141.6</v>
      </c>
    </row>
    <row r="28" spans="2:11" ht="38.25" customHeight="1" x14ac:dyDescent="0.25">
      <c r="B28" s="77"/>
      <c r="C28" s="79"/>
      <c r="D28" s="2" t="s">
        <v>59</v>
      </c>
      <c r="E28" s="88" t="s">
        <v>60</v>
      </c>
      <c r="F28" s="88"/>
      <c r="G28" s="6" t="s">
        <v>61</v>
      </c>
      <c r="H28" s="6" t="s">
        <v>62</v>
      </c>
      <c r="I28" s="6" t="s">
        <v>63</v>
      </c>
      <c r="J28" s="6" t="s">
        <v>64</v>
      </c>
      <c r="K28" s="6" t="s">
        <v>65</v>
      </c>
    </row>
    <row r="29" spans="2:11" ht="63" customHeight="1" x14ac:dyDescent="0.25">
      <c r="B29" s="77"/>
      <c r="C29" s="79"/>
      <c r="D29" s="2" t="s">
        <v>66</v>
      </c>
      <c r="E29" s="88" t="s">
        <v>67</v>
      </c>
      <c r="F29" s="88"/>
      <c r="G29" s="6" t="s">
        <v>68</v>
      </c>
      <c r="H29" s="6" t="s">
        <v>69</v>
      </c>
      <c r="I29" s="6" t="s">
        <v>70</v>
      </c>
      <c r="J29" s="6" t="s">
        <v>71</v>
      </c>
      <c r="K29" s="6" t="s">
        <v>72</v>
      </c>
    </row>
    <row r="30" spans="2:11" ht="16.5" x14ac:dyDescent="0.25">
      <c r="B30" s="77" t="s">
        <v>1180</v>
      </c>
      <c r="C30" s="78" t="s">
        <v>73</v>
      </c>
      <c r="D30" s="2" t="s">
        <v>74</v>
      </c>
      <c r="E30" s="87">
        <f>E31+E32</f>
        <v>9457.6999999999989</v>
      </c>
      <c r="F30" s="87"/>
      <c r="G30" s="55">
        <f>G31+G32</f>
        <v>9404.3000000000011</v>
      </c>
      <c r="H30" s="55">
        <f>H31+H32</f>
        <v>9244.3000000000011</v>
      </c>
      <c r="I30" s="55">
        <f>I31+I32</f>
        <v>11000</v>
      </c>
      <c r="J30" s="55">
        <f>J31+J32</f>
        <v>11000</v>
      </c>
      <c r="K30" s="50">
        <f>E30+G30+H30+I30+J30</f>
        <v>50106.3</v>
      </c>
    </row>
    <row r="31" spans="2:11" ht="31.5" x14ac:dyDescent="0.25">
      <c r="B31" s="77"/>
      <c r="C31" s="78"/>
      <c r="D31" s="2" t="s">
        <v>75</v>
      </c>
      <c r="E31" s="88">
        <v>9410.2999999999993</v>
      </c>
      <c r="F31" s="88"/>
      <c r="G31" s="6">
        <v>9357.2000000000007</v>
      </c>
      <c r="H31" s="6">
        <v>9197.2000000000007</v>
      </c>
      <c r="I31" s="6" t="s">
        <v>76</v>
      </c>
      <c r="J31" s="6" t="s">
        <v>77</v>
      </c>
      <c r="K31" s="55">
        <f>E31+G31+H31+I31+J31</f>
        <v>49964.7</v>
      </c>
    </row>
    <row r="32" spans="2:11" ht="31.5" x14ac:dyDescent="0.25">
      <c r="B32" s="77"/>
      <c r="C32" s="78"/>
      <c r="D32" s="2" t="s">
        <v>78</v>
      </c>
      <c r="E32" s="88">
        <v>47.4</v>
      </c>
      <c r="F32" s="88"/>
      <c r="G32" s="6">
        <v>47.1</v>
      </c>
      <c r="H32" s="6">
        <v>47.1</v>
      </c>
      <c r="I32" s="6">
        <v>0</v>
      </c>
      <c r="J32" s="6">
        <v>0</v>
      </c>
      <c r="K32" s="55">
        <f>E32+G32+H32+I32+J32</f>
        <v>141.6</v>
      </c>
    </row>
    <row r="33" spans="2:11" ht="31.5" customHeight="1" x14ac:dyDescent="0.25">
      <c r="B33" s="77"/>
      <c r="C33" s="78"/>
      <c r="D33" s="2" t="s">
        <v>79</v>
      </c>
      <c r="E33" s="88" t="s">
        <v>80</v>
      </c>
      <c r="F33" s="88"/>
      <c r="G33" s="6" t="s">
        <v>81</v>
      </c>
      <c r="H33" s="6" t="s">
        <v>82</v>
      </c>
      <c r="I33" s="6" t="s">
        <v>83</v>
      </c>
      <c r="J33" s="6" t="s">
        <v>84</v>
      </c>
      <c r="K33" s="6" t="s">
        <v>85</v>
      </c>
    </row>
    <row r="34" spans="2:11" ht="61.5" customHeight="1" x14ac:dyDescent="0.25">
      <c r="B34" s="77"/>
      <c r="C34" s="78"/>
      <c r="D34" s="2" t="s">
        <v>86</v>
      </c>
      <c r="E34" s="88" t="s">
        <v>87</v>
      </c>
      <c r="F34" s="88"/>
      <c r="G34" s="6" t="s">
        <v>88</v>
      </c>
      <c r="H34" s="6" t="s">
        <v>89</v>
      </c>
      <c r="I34" s="6" t="s">
        <v>90</v>
      </c>
      <c r="J34" s="6" t="s">
        <v>91</v>
      </c>
      <c r="K34" s="6" t="s">
        <v>92</v>
      </c>
    </row>
    <row r="35" spans="2:11" ht="16.5" x14ac:dyDescent="0.25">
      <c r="B35" s="77" t="s">
        <v>1181</v>
      </c>
      <c r="C35" s="78" t="s">
        <v>93</v>
      </c>
      <c r="D35" s="2" t="s">
        <v>94</v>
      </c>
      <c r="E35" s="91">
        <f>E36+E37</f>
        <v>20238.400000000001</v>
      </c>
      <c r="F35" s="91"/>
      <c r="G35" s="50">
        <f>G36+G37</f>
        <v>21264</v>
      </c>
      <c r="H35" s="50">
        <f>H36+H37</f>
        <v>21134</v>
      </c>
      <c r="I35" s="50">
        <f>I36+I37</f>
        <v>18960</v>
      </c>
      <c r="J35" s="50">
        <f>J36+J37</f>
        <v>18960</v>
      </c>
      <c r="K35" s="50">
        <f>E35+G35+H35+I35+J35</f>
        <v>100556.4</v>
      </c>
    </row>
    <row r="36" spans="2:11" ht="31.5" x14ac:dyDescent="0.25">
      <c r="B36" s="77"/>
      <c r="C36" s="78"/>
      <c r="D36" s="2" t="s">
        <v>95</v>
      </c>
      <c r="E36" s="88">
        <v>20238.400000000001</v>
      </c>
      <c r="F36" s="88"/>
      <c r="G36" s="6">
        <v>21264</v>
      </c>
      <c r="H36" s="6">
        <v>21134</v>
      </c>
      <c r="I36" s="6" t="s">
        <v>96</v>
      </c>
      <c r="J36" s="6" t="s">
        <v>97</v>
      </c>
      <c r="K36" s="50">
        <f>E36+G36+H36+I36+J36</f>
        <v>100556.4</v>
      </c>
    </row>
    <row r="37" spans="2:11" ht="31.5" x14ac:dyDescent="0.25">
      <c r="B37" s="77"/>
      <c r="C37" s="78"/>
      <c r="D37" s="2" t="s">
        <v>98</v>
      </c>
      <c r="E37" s="88">
        <v>0</v>
      </c>
      <c r="F37" s="88"/>
      <c r="G37" s="6">
        <v>0</v>
      </c>
      <c r="H37" s="6">
        <v>0</v>
      </c>
      <c r="I37" s="6">
        <v>0</v>
      </c>
      <c r="J37" s="6">
        <v>0</v>
      </c>
      <c r="K37" s="55">
        <f>E37+G37+H37+I37+J37</f>
        <v>0</v>
      </c>
    </row>
    <row r="38" spans="2:11" ht="33.75" customHeight="1" x14ac:dyDescent="0.25">
      <c r="B38" s="77"/>
      <c r="C38" s="78"/>
      <c r="D38" s="2" t="s">
        <v>99</v>
      </c>
      <c r="E38" s="88" t="s">
        <v>100</v>
      </c>
      <c r="F38" s="88"/>
      <c r="G38" s="6" t="s">
        <v>101</v>
      </c>
      <c r="H38" s="6" t="s">
        <v>102</v>
      </c>
      <c r="I38" s="6" t="s">
        <v>103</v>
      </c>
      <c r="J38" s="6" t="s">
        <v>104</v>
      </c>
      <c r="K38" s="6" t="s">
        <v>105</v>
      </c>
    </row>
    <row r="39" spans="2:11" ht="62.25" customHeight="1" x14ac:dyDescent="0.25">
      <c r="B39" s="77"/>
      <c r="C39" s="78"/>
      <c r="D39" s="2" t="s">
        <v>106</v>
      </c>
      <c r="E39" s="88" t="s">
        <v>107</v>
      </c>
      <c r="F39" s="88"/>
      <c r="G39" s="6" t="s">
        <v>108</v>
      </c>
      <c r="H39" s="6" t="s">
        <v>109</v>
      </c>
      <c r="I39" s="6" t="s">
        <v>110</v>
      </c>
      <c r="J39" s="6" t="s">
        <v>111</v>
      </c>
      <c r="K39" s="6" t="s">
        <v>112</v>
      </c>
    </row>
    <row r="40" spans="2:11" ht="16.5" x14ac:dyDescent="0.25">
      <c r="B40" s="78" t="s">
        <v>113</v>
      </c>
      <c r="C40" s="78"/>
      <c r="D40" s="78"/>
      <c r="E40" s="78"/>
      <c r="F40" s="78"/>
      <c r="G40" s="78"/>
      <c r="H40" s="78"/>
      <c r="I40" s="78"/>
      <c r="J40" s="1"/>
      <c r="K40" s="1"/>
    </row>
    <row r="41" spans="2:11" ht="16.5" x14ac:dyDescent="0.25">
      <c r="B41" s="77" t="s">
        <v>1183</v>
      </c>
      <c r="C41" s="79" t="s">
        <v>1185</v>
      </c>
      <c r="D41" s="2" t="s">
        <v>114</v>
      </c>
      <c r="E41" s="50">
        <f>E42+E43</f>
        <v>41196.400000000001</v>
      </c>
      <c r="F41" s="91">
        <f>F42+F43</f>
        <v>36500.6</v>
      </c>
      <c r="G41" s="91"/>
      <c r="H41" s="50">
        <f>H42+H43</f>
        <v>35953.5</v>
      </c>
      <c r="I41" s="50">
        <f>I42+I43</f>
        <v>27682.5</v>
      </c>
      <c r="J41" s="50">
        <f>J42+J43</f>
        <v>27682.5</v>
      </c>
      <c r="K41" s="50">
        <f>E41+F41+H41+I41+J41</f>
        <v>169015.5</v>
      </c>
    </row>
    <row r="42" spans="2:11" ht="31.5" x14ac:dyDescent="0.25">
      <c r="B42" s="77"/>
      <c r="C42" s="79"/>
      <c r="D42" s="2" t="s">
        <v>115</v>
      </c>
      <c r="E42" s="55">
        <f>E52+E47</f>
        <v>41196.400000000001</v>
      </c>
      <c r="F42" s="87">
        <f>F52+F47</f>
        <v>36500.6</v>
      </c>
      <c r="G42" s="87"/>
      <c r="H42" s="55">
        <f>H52+H47</f>
        <v>35953.5</v>
      </c>
      <c r="I42" s="55">
        <f>I52+I47</f>
        <v>27682.5</v>
      </c>
      <c r="J42" s="55">
        <f>J47+J52</f>
        <v>27682.5</v>
      </c>
      <c r="K42" s="50">
        <f>E42+F42+H42+I42+J42</f>
        <v>169015.5</v>
      </c>
    </row>
    <row r="43" spans="2:11" ht="31.5" x14ac:dyDescent="0.25">
      <c r="B43" s="77"/>
      <c r="C43" s="79"/>
      <c r="D43" s="2" t="s">
        <v>116</v>
      </c>
      <c r="E43" s="55">
        <f>E48+E53</f>
        <v>0</v>
      </c>
      <c r="F43" s="87">
        <f>F48+F53</f>
        <v>0</v>
      </c>
      <c r="G43" s="87"/>
      <c r="H43" s="55">
        <f>H48+H53</f>
        <v>0</v>
      </c>
      <c r="I43" s="55">
        <f>I48+I53</f>
        <v>0</v>
      </c>
      <c r="J43" s="55">
        <f>J48+J53</f>
        <v>0</v>
      </c>
      <c r="K43" s="55">
        <f>E43+F43+H43+I43+J43</f>
        <v>0</v>
      </c>
    </row>
    <row r="44" spans="2:11" ht="30" customHeight="1" x14ac:dyDescent="0.25">
      <c r="B44" s="77"/>
      <c r="C44" s="79"/>
      <c r="D44" s="2" t="s">
        <v>117</v>
      </c>
      <c r="E44" s="6" t="s">
        <v>118</v>
      </c>
      <c r="F44" s="88" t="s">
        <v>119</v>
      </c>
      <c r="G44" s="88"/>
      <c r="H44" s="6" t="s">
        <v>120</v>
      </c>
      <c r="I44" s="6" t="s">
        <v>121</v>
      </c>
      <c r="J44" s="6" t="s">
        <v>122</v>
      </c>
      <c r="K44" s="6" t="s">
        <v>123</v>
      </c>
    </row>
    <row r="45" spans="2:11" ht="63" customHeight="1" x14ac:dyDescent="0.25">
      <c r="B45" s="77"/>
      <c r="C45" s="79"/>
      <c r="D45" s="2" t="s">
        <v>124</v>
      </c>
      <c r="E45" s="6" t="s">
        <v>125</v>
      </c>
      <c r="F45" s="88" t="s">
        <v>126</v>
      </c>
      <c r="G45" s="88"/>
      <c r="H45" s="6" t="s">
        <v>127</v>
      </c>
      <c r="I45" s="6" t="s">
        <v>128</v>
      </c>
      <c r="J45" s="6" t="s">
        <v>129</v>
      </c>
      <c r="K45" s="6" t="s">
        <v>130</v>
      </c>
    </row>
    <row r="46" spans="2:11" ht="16.5" x14ac:dyDescent="0.25">
      <c r="B46" s="77" t="s">
        <v>1182</v>
      </c>
      <c r="C46" s="78" t="s">
        <v>131</v>
      </c>
      <c r="D46" s="2" t="s">
        <v>132</v>
      </c>
      <c r="E46" s="50">
        <f>E47+E48</f>
        <v>40774.300000000003</v>
      </c>
      <c r="F46" s="91">
        <f>F47+F48</f>
        <v>36100.6</v>
      </c>
      <c r="G46" s="91"/>
      <c r="H46" s="50">
        <f>H47+H48</f>
        <v>35553.5</v>
      </c>
      <c r="I46" s="55">
        <f>I47+I48</f>
        <v>27502.5</v>
      </c>
      <c r="J46" s="55">
        <f>J47+J48</f>
        <v>27502.5</v>
      </c>
      <c r="K46" s="50">
        <f>E46+F46+H46+I46+J46</f>
        <v>167433.4</v>
      </c>
    </row>
    <row r="47" spans="2:11" ht="31.5" x14ac:dyDescent="0.25">
      <c r="B47" s="77"/>
      <c r="C47" s="78"/>
      <c r="D47" s="2" t="s">
        <v>133</v>
      </c>
      <c r="E47" s="6">
        <v>40774.300000000003</v>
      </c>
      <c r="F47" s="88">
        <v>36100.6</v>
      </c>
      <c r="G47" s="88"/>
      <c r="H47" s="6">
        <v>35553.5</v>
      </c>
      <c r="I47" s="6" t="s">
        <v>134</v>
      </c>
      <c r="J47" s="6" t="s">
        <v>135</v>
      </c>
      <c r="K47" s="50">
        <f>E47+F47+H47+I47+J47</f>
        <v>167433.4</v>
      </c>
    </row>
    <row r="48" spans="2:11" ht="31.5" x14ac:dyDescent="0.25">
      <c r="B48" s="77"/>
      <c r="C48" s="78"/>
      <c r="D48" s="2" t="s">
        <v>136</v>
      </c>
      <c r="E48" s="6">
        <v>0</v>
      </c>
      <c r="F48" s="88">
        <v>0</v>
      </c>
      <c r="G48" s="88"/>
      <c r="H48" s="6">
        <v>0</v>
      </c>
      <c r="I48" s="6">
        <v>0</v>
      </c>
      <c r="J48" s="6">
        <v>0</v>
      </c>
      <c r="K48" s="55">
        <f>E48+F48+H48+I48+J48</f>
        <v>0</v>
      </c>
    </row>
    <row r="49" spans="2:11" ht="31.5" x14ac:dyDescent="0.25">
      <c r="B49" s="77"/>
      <c r="C49" s="78"/>
      <c r="D49" s="2" t="s">
        <v>137</v>
      </c>
      <c r="E49" s="6" t="s">
        <v>138</v>
      </c>
      <c r="F49" s="88" t="s">
        <v>139</v>
      </c>
      <c r="G49" s="88"/>
      <c r="H49" s="6" t="s">
        <v>140</v>
      </c>
      <c r="I49" s="6" t="s">
        <v>141</v>
      </c>
      <c r="J49" s="6" t="s">
        <v>142</v>
      </c>
      <c r="K49" s="6" t="s">
        <v>143</v>
      </c>
    </row>
    <row r="50" spans="2:11" ht="64.5" customHeight="1" x14ac:dyDescent="0.25">
      <c r="B50" s="77"/>
      <c r="C50" s="78"/>
      <c r="D50" s="2" t="s">
        <v>144</v>
      </c>
      <c r="E50" s="6" t="s">
        <v>145</v>
      </c>
      <c r="F50" s="88" t="s">
        <v>146</v>
      </c>
      <c r="G50" s="88"/>
      <c r="H50" s="6" t="s">
        <v>147</v>
      </c>
      <c r="I50" s="6" t="s">
        <v>148</v>
      </c>
      <c r="J50" s="6" t="s">
        <v>149</v>
      </c>
      <c r="K50" s="6" t="s">
        <v>150</v>
      </c>
    </row>
    <row r="51" spans="2:11" ht="16.5" x14ac:dyDescent="0.25">
      <c r="B51" s="77" t="s">
        <v>1188</v>
      </c>
      <c r="C51" s="78" t="s">
        <v>151</v>
      </c>
      <c r="D51" s="2" t="s">
        <v>152</v>
      </c>
      <c r="E51" s="50">
        <f>E52+E53</f>
        <v>422.1</v>
      </c>
      <c r="F51" s="91">
        <f>F52+F53</f>
        <v>400</v>
      </c>
      <c r="G51" s="91"/>
      <c r="H51" s="50">
        <f>H52+H53</f>
        <v>400</v>
      </c>
      <c r="I51" s="50">
        <f>I52+I53</f>
        <v>180</v>
      </c>
      <c r="J51" s="50">
        <f>J52+J53</f>
        <v>180</v>
      </c>
      <c r="K51" s="50">
        <f>E51+F51+H51+I51+J51</f>
        <v>1582.1</v>
      </c>
    </row>
    <row r="52" spans="2:11" ht="31.5" x14ac:dyDescent="0.25">
      <c r="B52" s="77"/>
      <c r="C52" s="78"/>
      <c r="D52" s="2" t="s">
        <v>153</v>
      </c>
      <c r="E52" s="6">
        <v>422.1</v>
      </c>
      <c r="F52" s="88">
        <v>400</v>
      </c>
      <c r="G52" s="88"/>
      <c r="H52" s="6">
        <v>400</v>
      </c>
      <c r="I52" s="6" t="s">
        <v>154</v>
      </c>
      <c r="J52" s="6" t="s">
        <v>155</v>
      </c>
      <c r="K52" s="50">
        <f>E52+F52+H52+I52+J52</f>
        <v>1582.1</v>
      </c>
    </row>
    <row r="53" spans="2:11" ht="31.5" x14ac:dyDescent="0.25">
      <c r="B53" s="77"/>
      <c r="C53" s="78"/>
      <c r="D53" s="2" t="s">
        <v>156</v>
      </c>
      <c r="E53" s="6">
        <v>0</v>
      </c>
      <c r="F53" s="88">
        <v>0</v>
      </c>
      <c r="G53" s="88"/>
      <c r="H53" s="6">
        <v>0</v>
      </c>
      <c r="I53" s="6">
        <v>0</v>
      </c>
      <c r="J53" s="6">
        <v>0</v>
      </c>
      <c r="K53" s="55">
        <f>E53+F53+H53+I53+J53</f>
        <v>0</v>
      </c>
    </row>
    <row r="54" spans="2:11" ht="31.5" x14ac:dyDescent="0.25">
      <c r="B54" s="77"/>
      <c r="C54" s="78"/>
      <c r="D54" s="2" t="s">
        <v>157</v>
      </c>
      <c r="E54" s="6" t="s">
        <v>158</v>
      </c>
      <c r="F54" s="88" t="s">
        <v>159</v>
      </c>
      <c r="G54" s="88"/>
      <c r="H54" s="6" t="s">
        <v>160</v>
      </c>
      <c r="I54" s="6" t="s">
        <v>161</v>
      </c>
      <c r="J54" s="6" t="s">
        <v>162</v>
      </c>
      <c r="K54" s="6" t="s">
        <v>163</v>
      </c>
    </row>
    <row r="55" spans="2:11" ht="63.75" customHeight="1" x14ac:dyDescent="0.25">
      <c r="B55" s="77"/>
      <c r="C55" s="78"/>
      <c r="D55" s="2" t="s">
        <v>164</v>
      </c>
      <c r="E55" s="6" t="s">
        <v>165</v>
      </c>
      <c r="F55" s="88" t="s">
        <v>166</v>
      </c>
      <c r="G55" s="88"/>
      <c r="H55" s="6" t="s">
        <v>167</v>
      </c>
      <c r="I55" s="6" t="s">
        <v>168</v>
      </c>
      <c r="J55" s="6" t="s">
        <v>169</v>
      </c>
      <c r="K55" s="6" t="s">
        <v>170</v>
      </c>
    </row>
    <row r="56" spans="2:11" ht="16.5" x14ac:dyDescent="0.25">
      <c r="B56" s="78">
        <v>2.2000000000000002</v>
      </c>
      <c r="C56" s="79" t="s">
        <v>1186</v>
      </c>
      <c r="D56" s="2" t="s">
        <v>171</v>
      </c>
      <c r="E56" s="50">
        <f>E57+E58+E59</f>
        <v>21936.2</v>
      </c>
      <c r="F56" s="91">
        <f>F57+F58+F59</f>
        <v>21512.2</v>
      </c>
      <c r="G56" s="91"/>
      <c r="H56" s="50">
        <f>H57+H58+H59</f>
        <v>20980.100000000002</v>
      </c>
      <c r="I56" s="50">
        <f>I57+I58+I59</f>
        <v>17004.3</v>
      </c>
      <c r="J56" s="50">
        <f>J57+J58+J59</f>
        <v>17004.3</v>
      </c>
      <c r="K56" s="50">
        <f>K57+K58+K59</f>
        <v>98437.1</v>
      </c>
    </row>
    <row r="57" spans="2:11" ht="31.5" x14ac:dyDescent="0.25">
      <c r="B57" s="78"/>
      <c r="C57" s="79"/>
      <c r="D57" s="2" t="s">
        <v>172</v>
      </c>
      <c r="E57" s="55">
        <f>E62+E67+E72</f>
        <v>21464.600000000002</v>
      </c>
      <c r="F57" s="87">
        <f>F62+F67+F72</f>
        <v>20997.7</v>
      </c>
      <c r="G57" s="87"/>
      <c r="H57" s="55">
        <f>H62+H67+H72</f>
        <v>20447.7</v>
      </c>
      <c r="I57" s="55">
        <f>I62+I67+I72</f>
        <v>17004.3</v>
      </c>
      <c r="J57" s="55">
        <f>J62+J67+J72</f>
        <v>17004.3</v>
      </c>
      <c r="K57" s="50">
        <f>E57+F57+H57+I57+J57</f>
        <v>96918.6</v>
      </c>
    </row>
    <row r="58" spans="2:11" ht="31.5" x14ac:dyDescent="0.25">
      <c r="B58" s="78"/>
      <c r="C58" s="79"/>
      <c r="D58" s="2" t="s">
        <v>173</v>
      </c>
      <c r="E58" s="55">
        <f>E63+E68</f>
        <v>0</v>
      </c>
      <c r="F58" s="87">
        <f>F63+F68</f>
        <v>0</v>
      </c>
      <c r="G58" s="87"/>
      <c r="H58" s="55">
        <f>H63+H68</f>
        <v>0</v>
      </c>
      <c r="I58" s="55">
        <f>I63+I68</f>
        <v>0</v>
      </c>
      <c r="J58" s="55">
        <f>J63+J68</f>
        <v>0</v>
      </c>
      <c r="K58" s="50">
        <f>E58+F58+H58+I58+J58</f>
        <v>0</v>
      </c>
    </row>
    <row r="59" spans="2:11" ht="31.5" x14ac:dyDescent="0.25">
      <c r="B59" s="78"/>
      <c r="C59" s="79"/>
      <c r="D59" s="2" t="s">
        <v>174</v>
      </c>
      <c r="E59" s="55">
        <f>E64</f>
        <v>471.6</v>
      </c>
      <c r="F59" s="87">
        <f>F64</f>
        <v>514.5</v>
      </c>
      <c r="G59" s="87"/>
      <c r="H59" s="55">
        <f>H64</f>
        <v>532.4</v>
      </c>
      <c r="I59" s="55">
        <f>I64</f>
        <v>0</v>
      </c>
      <c r="J59" s="55">
        <f>J64</f>
        <v>0</v>
      </c>
      <c r="K59" s="50">
        <f>E59+F59+H59+I59+J59</f>
        <v>1518.5</v>
      </c>
    </row>
    <row r="60" spans="2:11" ht="66" customHeight="1" x14ac:dyDescent="0.25">
      <c r="B60" s="78"/>
      <c r="C60" s="79"/>
      <c r="D60" s="2" t="s">
        <v>175</v>
      </c>
      <c r="E60" s="8" t="s">
        <v>176</v>
      </c>
      <c r="F60" s="88" t="s">
        <v>177</v>
      </c>
      <c r="G60" s="88"/>
      <c r="H60" s="8" t="s">
        <v>178</v>
      </c>
      <c r="I60" s="8" t="s">
        <v>179</v>
      </c>
      <c r="J60" s="8" t="s">
        <v>180</v>
      </c>
      <c r="K60" s="7"/>
    </row>
    <row r="61" spans="2:11" ht="16.5" x14ac:dyDescent="0.25">
      <c r="B61" s="77" t="s">
        <v>1187</v>
      </c>
      <c r="C61" s="78" t="s">
        <v>181</v>
      </c>
      <c r="D61" s="2" t="s">
        <v>182</v>
      </c>
      <c r="E61" s="50">
        <f>E62+E63+E64</f>
        <v>6864.4000000000005</v>
      </c>
      <c r="F61" s="91">
        <f>F62+F63+F64</f>
        <v>6031</v>
      </c>
      <c r="G61" s="91"/>
      <c r="H61" s="55">
        <f>H62+H63+H64</f>
        <v>5998.9</v>
      </c>
      <c r="I61" s="55">
        <f>I62+I63+I64</f>
        <v>6412.3</v>
      </c>
      <c r="J61" s="55">
        <f>J62+J63+J64</f>
        <v>6412.3</v>
      </c>
      <c r="K61" s="50">
        <f>E61+F61+H61+I61+J61</f>
        <v>31718.9</v>
      </c>
    </row>
    <row r="62" spans="2:11" ht="31.5" x14ac:dyDescent="0.25">
      <c r="B62" s="77"/>
      <c r="C62" s="78"/>
      <c r="D62" s="2" t="s">
        <v>183</v>
      </c>
      <c r="E62" s="44">
        <v>6392.8</v>
      </c>
      <c r="F62" s="88">
        <v>5516.5</v>
      </c>
      <c r="G62" s="88"/>
      <c r="H62" s="44">
        <v>5466.5</v>
      </c>
      <c r="I62" s="44" t="s">
        <v>184</v>
      </c>
      <c r="J62" s="44" t="s">
        <v>185</v>
      </c>
      <c r="K62" s="50">
        <f>E62+F62+H62+I62+J62</f>
        <v>30200.399999999998</v>
      </c>
    </row>
    <row r="63" spans="2:11" ht="31.5" x14ac:dyDescent="0.25">
      <c r="B63" s="77"/>
      <c r="C63" s="78"/>
      <c r="D63" s="2" t="s">
        <v>186</v>
      </c>
      <c r="E63" s="44">
        <v>0</v>
      </c>
      <c r="F63" s="88">
        <v>0</v>
      </c>
      <c r="G63" s="88"/>
      <c r="H63" s="44">
        <v>0</v>
      </c>
      <c r="I63" s="44">
        <v>0</v>
      </c>
      <c r="J63" s="44">
        <v>0</v>
      </c>
      <c r="K63" s="55">
        <f>E63+F63+H63+I63+J63</f>
        <v>0</v>
      </c>
    </row>
    <row r="64" spans="2:11" ht="31.5" x14ac:dyDescent="0.25">
      <c r="B64" s="77"/>
      <c r="C64" s="78"/>
      <c r="D64" s="2" t="s">
        <v>187</v>
      </c>
      <c r="E64" s="44">
        <v>471.6</v>
      </c>
      <c r="F64" s="88">
        <v>514.5</v>
      </c>
      <c r="G64" s="88"/>
      <c r="H64" s="44">
        <v>532.4</v>
      </c>
      <c r="I64" s="44">
        <v>0</v>
      </c>
      <c r="J64" s="44">
        <v>0</v>
      </c>
      <c r="K64" s="55">
        <f>E64+F64+H64+I64+J64</f>
        <v>1518.5</v>
      </c>
    </row>
    <row r="65" spans="2:11" ht="63.75" customHeight="1" x14ac:dyDescent="0.25">
      <c r="B65" s="77"/>
      <c r="C65" s="78"/>
      <c r="D65" s="2" t="s">
        <v>188</v>
      </c>
      <c r="E65" s="8" t="s">
        <v>189</v>
      </c>
      <c r="F65" s="88" t="s">
        <v>190</v>
      </c>
      <c r="G65" s="88"/>
      <c r="H65" s="8" t="s">
        <v>191</v>
      </c>
      <c r="I65" s="8" t="s">
        <v>192</v>
      </c>
      <c r="J65" s="8" t="s">
        <v>193</v>
      </c>
      <c r="K65" s="7" t="s">
        <v>194</v>
      </c>
    </row>
    <row r="66" spans="2:11" ht="16.5" x14ac:dyDescent="0.25">
      <c r="B66" s="77" t="s">
        <v>1184</v>
      </c>
      <c r="C66" s="78" t="s">
        <v>195</v>
      </c>
      <c r="D66" s="2" t="s">
        <v>196</v>
      </c>
      <c r="E66" s="55">
        <f>E67+E68</f>
        <v>470.6</v>
      </c>
      <c r="F66" s="87">
        <f>F67+F68</f>
        <v>350</v>
      </c>
      <c r="G66" s="87"/>
      <c r="H66" s="55">
        <f>H67+H68</f>
        <v>350</v>
      </c>
      <c r="I66" s="55">
        <f>I67+I68</f>
        <v>515</v>
      </c>
      <c r="J66" s="55">
        <f>J67+J68</f>
        <v>515</v>
      </c>
      <c r="K66" s="50">
        <f>E66+F66+H66+I66+J66</f>
        <v>2200.6</v>
      </c>
    </row>
    <row r="67" spans="2:11" ht="31.5" x14ac:dyDescent="0.25">
      <c r="B67" s="77"/>
      <c r="C67" s="78"/>
      <c r="D67" s="2" t="s">
        <v>197</v>
      </c>
      <c r="E67" s="8">
        <v>470.6</v>
      </c>
      <c r="F67" s="88">
        <v>350</v>
      </c>
      <c r="G67" s="88"/>
      <c r="H67" s="8">
        <v>350</v>
      </c>
      <c r="I67" s="49" t="s">
        <v>198</v>
      </c>
      <c r="J67" s="49" t="s">
        <v>199</v>
      </c>
      <c r="K67" s="55">
        <f>E67+F67+H67+I67+J67</f>
        <v>2200.6</v>
      </c>
    </row>
    <row r="68" spans="2:11" ht="31.5" x14ac:dyDescent="0.25">
      <c r="B68" s="77"/>
      <c r="C68" s="78"/>
      <c r="D68" s="2" t="s">
        <v>200</v>
      </c>
      <c r="E68" s="8">
        <v>0</v>
      </c>
      <c r="F68" s="88">
        <v>0</v>
      </c>
      <c r="G68" s="88"/>
      <c r="H68" s="8">
        <v>0</v>
      </c>
      <c r="I68" s="49">
        <v>0</v>
      </c>
      <c r="J68" s="49">
        <v>0</v>
      </c>
      <c r="K68" s="55">
        <f>E68+F68+H68+I68+J68</f>
        <v>0</v>
      </c>
    </row>
    <row r="69" spans="2:11" ht="31.5" x14ac:dyDescent="0.25">
      <c r="B69" s="77"/>
      <c r="C69" s="78"/>
      <c r="D69" s="2" t="s">
        <v>201</v>
      </c>
      <c r="E69" s="8" t="s">
        <v>202</v>
      </c>
      <c r="F69" s="88" t="s">
        <v>203</v>
      </c>
      <c r="G69" s="88"/>
      <c r="H69" s="8" t="s">
        <v>204</v>
      </c>
      <c r="I69" s="8" t="s">
        <v>205</v>
      </c>
      <c r="J69" s="8" t="s">
        <v>206</v>
      </c>
      <c r="K69" s="8" t="s">
        <v>207</v>
      </c>
    </row>
    <row r="70" spans="2:11" ht="67.5" customHeight="1" x14ac:dyDescent="0.25">
      <c r="B70" s="77"/>
      <c r="C70" s="78"/>
      <c r="D70" s="2" t="s">
        <v>208</v>
      </c>
      <c r="E70" s="8" t="s">
        <v>209</v>
      </c>
      <c r="F70" s="88" t="s">
        <v>210</v>
      </c>
      <c r="G70" s="88"/>
      <c r="H70" s="8" t="s">
        <v>211</v>
      </c>
      <c r="I70" s="8" t="s">
        <v>212</v>
      </c>
      <c r="J70" s="8" t="s">
        <v>213</v>
      </c>
      <c r="K70" s="8" t="s">
        <v>214</v>
      </c>
    </row>
    <row r="71" spans="2:11" ht="16.5" x14ac:dyDescent="0.25">
      <c r="B71" s="77" t="s">
        <v>1189</v>
      </c>
      <c r="C71" s="78" t="s">
        <v>215</v>
      </c>
      <c r="D71" s="2" t="s">
        <v>216</v>
      </c>
      <c r="E71" s="55">
        <f>E72</f>
        <v>14601.2</v>
      </c>
      <c r="F71" s="87">
        <f>F72</f>
        <v>15131.2</v>
      </c>
      <c r="G71" s="87"/>
      <c r="H71" s="55">
        <f>H72</f>
        <v>14631.2</v>
      </c>
      <c r="I71" s="55">
        <f>I72</f>
        <v>10077</v>
      </c>
      <c r="J71" s="55" t="str">
        <f>J72</f>
        <v>10077,0</v>
      </c>
      <c r="K71" s="50">
        <f>E71+F71+H71+I71+J71</f>
        <v>64517.600000000006</v>
      </c>
    </row>
    <row r="72" spans="2:11" ht="31.5" x14ac:dyDescent="0.25">
      <c r="B72" s="77"/>
      <c r="C72" s="78"/>
      <c r="D72" s="2" t="s">
        <v>217</v>
      </c>
      <c r="E72" s="8">
        <v>14601.2</v>
      </c>
      <c r="F72" s="88">
        <v>15131.2</v>
      </c>
      <c r="G72" s="88"/>
      <c r="H72" s="8">
        <v>14631.2</v>
      </c>
      <c r="I72" s="8">
        <v>10077</v>
      </c>
      <c r="J72" s="8" t="s">
        <v>218</v>
      </c>
      <c r="K72" s="50">
        <f>E72+F72+H72+I72+J72</f>
        <v>64517.600000000006</v>
      </c>
    </row>
    <row r="73" spans="2:11" ht="31.5" x14ac:dyDescent="0.25">
      <c r="B73" s="77"/>
      <c r="C73" s="78"/>
      <c r="D73" s="2" t="s">
        <v>219</v>
      </c>
      <c r="E73" s="8" t="s">
        <v>220</v>
      </c>
      <c r="F73" s="88" t="s">
        <v>221</v>
      </c>
      <c r="G73" s="88"/>
      <c r="H73" s="8" t="s">
        <v>222</v>
      </c>
      <c r="I73" s="8" t="s">
        <v>223</v>
      </c>
      <c r="J73" s="8" t="s">
        <v>224</v>
      </c>
      <c r="K73" s="8" t="s">
        <v>225</v>
      </c>
    </row>
    <row r="74" spans="2:11" ht="31.5" x14ac:dyDescent="0.25">
      <c r="B74" s="77"/>
      <c r="C74" s="78"/>
      <c r="D74" s="2" t="s">
        <v>226</v>
      </c>
      <c r="E74" s="8" t="s">
        <v>227</v>
      </c>
      <c r="F74" s="88" t="s">
        <v>228</v>
      </c>
      <c r="G74" s="88"/>
      <c r="H74" s="8" t="s">
        <v>229</v>
      </c>
      <c r="I74" s="8" t="s">
        <v>230</v>
      </c>
      <c r="J74" s="8" t="s">
        <v>231</v>
      </c>
      <c r="K74" s="8" t="s">
        <v>232</v>
      </c>
    </row>
    <row r="75" spans="2:11" ht="65.25" customHeight="1" x14ac:dyDescent="0.25">
      <c r="B75" s="77"/>
      <c r="C75" s="78"/>
      <c r="D75" s="2" t="s">
        <v>233</v>
      </c>
      <c r="E75" s="8" t="s">
        <v>234</v>
      </c>
      <c r="F75" s="88" t="s">
        <v>235</v>
      </c>
      <c r="G75" s="88"/>
      <c r="H75" s="8" t="s">
        <v>236</v>
      </c>
      <c r="I75" s="8" t="s">
        <v>237</v>
      </c>
      <c r="J75" s="8" t="s">
        <v>238</v>
      </c>
      <c r="K75" s="8" t="s">
        <v>239</v>
      </c>
    </row>
    <row r="76" spans="2:11" ht="16.5" x14ac:dyDescent="0.25">
      <c r="B76" s="78">
        <v>2.2999999999999998</v>
      </c>
      <c r="C76" s="79" t="s">
        <v>1190</v>
      </c>
      <c r="D76" s="2" t="s">
        <v>240</v>
      </c>
      <c r="E76" s="50">
        <f>E77+E78+E79</f>
        <v>5850.8</v>
      </c>
      <c r="F76" s="91">
        <f>F77+F78+F79</f>
        <v>5705.0999999999995</v>
      </c>
      <c r="G76" s="91"/>
      <c r="H76" s="50">
        <f>H77+H78+H79</f>
        <v>5514.0999999999995</v>
      </c>
      <c r="I76" s="55">
        <f>I77+I78+I79</f>
        <v>5680.3</v>
      </c>
      <c r="J76" s="55">
        <f>J77+J78+J79</f>
        <v>5680.3</v>
      </c>
      <c r="K76" s="50">
        <f>E76+F76+H76+I76+J76</f>
        <v>28430.6</v>
      </c>
    </row>
    <row r="77" spans="2:11" ht="31.5" x14ac:dyDescent="0.25">
      <c r="B77" s="78"/>
      <c r="C77" s="79"/>
      <c r="D77" s="2" t="s">
        <v>241</v>
      </c>
      <c r="E77" s="50">
        <f>E82+E87</f>
        <v>5615</v>
      </c>
      <c r="F77" s="91">
        <f>F82+F87</f>
        <v>5447.9</v>
      </c>
      <c r="G77" s="91"/>
      <c r="H77" s="50">
        <f t="shared" ref="H77:J78" si="2">H82+H87</f>
        <v>5247.9</v>
      </c>
      <c r="I77" s="55">
        <f t="shared" si="2"/>
        <v>5680.3</v>
      </c>
      <c r="J77" s="55">
        <f t="shared" si="2"/>
        <v>5680.3</v>
      </c>
      <c r="K77" s="50">
        <f>E77+F77+H77+I77+J77</f>
        <v>27671.399999999998</v>
      </c>
    </row>
    <row r="78" spans="2:11" ht="31.5" x14ac:dyDescent="0.25">
      <c r="B78" s="78"/>
      <c r="C78" s="79"/>
      <c r="D78" s="2" t="s">
        <v>242</v>
      </c>
      <c r="E78" s="55">
        <f>E83+E88</f>
        <v>0</v>
      </c>
      <c r="F78" s="87">
        <f>F83+F88</f>
        <v>0</v>
      </c>
      <c r="G78" s="87"/>
      <c r="H78" s="55">
        <f t="shared" si="2"/>
        <v>0</v>
      </c>
      <c r="I78" s="55">
        <f t="shared" si="2"/>
        <v>0</v>
      </c>
      <c r="J78" s="55">
        <f t="shared" si="2"/>
        <v>0</v>
      </c>
      <c r="K78" s="55">
        <f>E78+F78+H78+I78+J78</f>
        <v>0</v>
      </c>
    </row>
    <row r="79" spans="2:11" ht="31.5" x14ac:dyDescent="0.25">
      <c r="B79" s="78"/>
      <c r="C79" s="79"/>
      <c r="D79" s="2" t="s">
        <v>243</v>
      </c>
      <c r="E79" s="55">
        <f>E84</f>
        <v>235.8</v>
      </c>
      <c r="F79" s="87">
        <f>F84</f>
        <v>257.2</v>
      </c>
      <c r="G79" s="87"/>
      <c r="H79" s="55">
        <f>H84</f>
        <v>266.2</v>
      </c>
      <c r="I79" s="55">
        <f>I84</f>
        <v>0</v>
      </c>
      <c r="J79" s="55">
        <f>J84</f>
        <v>0</v>
      </c>
      <c r="K79" s="55">
        <f>E79+F79+H79+I79+J79</f>
        <v>759.2</v>
      </c>
    </row>
    <row r="80" spans="2:11" ht="62.25" customHeight="1" x14ac:dyDescent="0.25">
      <c r="B80" s="78"/>
      <c r="C80" s="79"/>
      <c r="D80" s="2" t="s">
        <v>244</v>
      </c>
      <c r="E80" s="8" t="s">
        <v>245</v>
      </c>
      <c r="F80" s="88" t="s">
        <v>246</v>
      </c>
      <c r="G80" s="88"/>
      <c r="H80" s="8" t="s">
        <v>247</v>
      </c>
      <c r="I80" s="8" t="s">
        <v>248</v>
      </c>
      <c r="J80" s="8" t="s">
        <v>249</v>
      </c>
      <c r="K80" s="7" t="s">
        <v>250</v>
      </c>
    </row>
    <row r="81" spans="2:11" ht="16.5" x14ac:dyDescent="0.25">
      <c r="B81" s="77" t="s">
        <v>1191</v>
      </c>
      <c r="C81" s="78" t="s">
        <v>251</v>
      </c>
      <c r="D81" s="2" t="s">
        <v>252</v>
      </c>
      <c r="E81" s="50">
        <f>E82+E83+E84</f>
        <v>5559.4000000000005</v>
      </c>
      <c r="F81" s="91">
        <f>F82+F83+F84</f>
        <v>5573.0999999999995</v>
      </c>
      <c r="G81" s="91"/>
      <c r="H81" s="55">
        <f>H82+H83+H84</f>
        <v>5382.0999999999995</v>
      </c>
      <c r="I81" s="55">
        <f>I82+I83+I84</f>
        <v>5680.3</v>
      </c>
      <c r="J81" s="55">
        <f>J82+J83+J84</f>
        <v>5680.3</v>
      </c>
      <c r="K81" s="55">
        <f>E81+F81+H81+I81+J81</f>
        <v>27875.199999999997</v>
      </c>
    </row>
    <row r="82" spans="2:11" ht="31.5" x14ac:dyDescent="0.25">
      <c r="B82" s="77"/>
      <c r="C82" s="78"/>
      <c r="D82" s="2" t="s">
        <v>253</v>
      </c>
      <c r="E82" s="8">
        <v>5323.6</v>
      </c>
      <c r="F82" s="88">
        <v>5315.9</v>
      </c>
      <c r="G82" s="88"/>
      <c r="H82" s="8">
        <v>5115.8999999999996</v>
      </c>
      <c r="I82" s="8" t="s">
        <v>254</v>
      </c>
      <c r="J82" s="8" t="s">
        <v>255</v>
      </c>
      <c r="K82" s="55">
        <f>E82+F82+H82+I82+J82</f>
        <v>27116</v>
      </c>
    </row>
    <row r="83" spans="2:11" ht="31.5" x14ac:dyDescent="0.25">
      <c r="B83" s="77"/>
      <c r="C83" s="78"/>
      <c r="D83" s="2" t="s">
        <v>256</v>
      </c>
      <c r="E83" s="8">
        <v>0</v>
      </c>
      <c r="F83" s="88">
        <v>0</v>
      </c>
      <c r="G83" s="88"/>
      <c r="H83" s="8">
        <v>0</v>
      </c>
      <c r="I83" s="8">
        <v>0</v>
      </c>
      <c r="J83" s="8">
        <v>0</v>
      </c>
      <c r="K83" s="55">
        <f>E83+F83+H83+I83+J83</f>
        <v>0</v>
      </c>
    </row>
    <row r="84" spans="2:11" ht="31.5" x14ac:dyDescent="0.25">
      <c r="B84" s="77"/>
      <c r="C84" s="78"/>
      <c r="D84" s="2" t="s">
        <v>257</v>
      </c>
      <c r="E84" s="8">
        <v>235.8</v>
      </c>
      <c r="F84" s="88">
        <v>257.2</v>
      </c>
      <c r="G84" s="88"/>
      <c r="H84" s="8">
        <v>266.2</v>
      </c>
      <c r="I84" s="8">
        <v>0</v>
      </c>
      <c r="J84" s="8">
        <v>0</v>
      </c>
      <c r="K84" s="55">
        <f>E84+F84+H84+I84+J84</f>
        <v>759.2</v>
      </c>
    </row>
    <row r="85" spans="2:11" ht="65.25" customHeight="1" x14ac:dyDescent="0.25">
      <c r="B85" s="77"/>
      <c r="C85" s="78"/>
      <c r="D85" s="2" t="s">
        <v>258</v>
      </c>
      <c r="E85" s="8" t="s">
        <v>259</v>
      </c>
      <c r="F85" s="88" t="s">
        <v>260</v>
      </c>
      <c r="G85" s="88"/>
      <c r="H85" s="8" t="s">
        <v>261</v>
      </c>
      <c r="I85" s="8" t="s">
        <v>262</v>
      </c>
      <c r="J85" s="8" t="s">
        <v>263</v>
      </c>
      <c r="K85" s="8" t="s">
        <v>264</v>
      </c>
    </row>
    <row r="86" spans="2:11" ht="16.5" x14ac:dyDescent="0.25">
      <c r="B86" s="77" t="s">
        <v>1192</v>
      </c>
      <c r="C86" s="78" t="s">
        <v>1194</v>
      </c>
      <c r="D86" s="2" t="s">
        <v>265</v>
      </c>
      <c r="E86" s="50">
        <f>E87+E88</f>
        <v>291.39999999999998</v>
      </c>
      <c r="F86" s="87">
        <f>F87+F88</f>
        <v>132</v>
      </c>
      <c r="G86" s="87"/>
      <c r="H86" s="55">
        <f>H87+H88</f>
        <v>132</v>
      </c>
      <c r="I86" s="55">
        <f>I87+I88</f>
        <v>0</v>
      </c>
      <c r="J86" s="55">
        <f>J87+J88</f>
        <v>0</v>
      </c>
      <c r="K86" s="55">
        <f>E86+F86+H86+I86+J86</f>
        <v>555.4</v>
      </c>
    </row>
    <row r="87" spans="2:11" ht="31.5" x14ac:dyDescent="0.25">
      <c r="B87" s="77"/>
      <c r="C87" s="78"/>
      <c r="D87" s="2" t="s">
        <v>266</v>
      </c>
      <c r="E87" s="7">
        <v>291.39999999999998</v>
      </c>
      <c r="F87" s="88">
        <v>132</v>
      </c>
      <c r="G87" s="88"/>
      <c r="H87" s="8">
        <v>132</v>
      </c>
      <c r="I87" s="8" t="s">
        <v>268</v>
      </c>
      <c r="J87" s="8" t="s">
        <v>269</v>
      </c>
      <c r="K87" s="55">
        <f>E87+F87+H87+I87+J87</f>
        <v>555.4</v>
      </c>
    </row>
    <row r="88" spans="2:11" ht="31.5" x14ac:dyDescent="0.25">
      <c r="B88" s="77"/>
      <c r="C88" s="78"/>
      <c r="D88" s="2" t="s">
        <v>270</v>
      </c>
      <c r="E88" s="8">
        <v>0</v>
      </c>
      <c r="F88" s="88">
        <v>0</v>
      </c>
      <c r="G88" s="88"/>
      <c r="H88" s="8">
        <v>0</v>
      </c>
      <c r="I88" s="8">
        <v>0</v>
      </c>
      <c r="J88" s="8">
        <v>0</v>
      </c>
      <c r="K88" s="55">
        <f>E88+F88+H88+I88+J88</f>
        <v>0</v>
      </c>
    </row>
    <row r="89" spans="2:11" ht="31.5" x14ac:dyDescent="0.25">
      <c r="B89" s="77"/>
      <c r="C89" s="78"/>
      <c r="D89" s="2" t="s">
        <v>271</v>
      </c>
      <c r="E89" s="8" t="s">
        <v>272</v>
      </c>
      <c r="F89" s="88" t="s">
        <v>273</v>
      </c>
      <c r="G89" s="88"/>
      <c r="H89" s="8" t="s">
        <v>274</v>
      </c>
      <c r="I89" s="8" t="s">
        <v>275</v>
      </c>
      <c r="J89" s="8" t="s">
        <v>276</v>
      </c>
      <c r="K89" s="8" t="s">
        <v>277</v>
      </c>
    </row>
    <row r="90" spans="2:11" ht="62.25" customHeight="1" x14ac:dyDescent="0.25">
      <c r="B90" s="77"/>
      <c r="C90" s="78"/>
      <c r="D90" s="2" t="s">
        <v>278</v>
      </c>
      <c r="E90" s="8" t="s">
        <v>279</v>
      </c>
      <c r="F90" s="88" t="s">
        <v>280</v>
      </c>
      <c r="G90" s="88"/>
      <c r="H90" s="8" t="s">
        <v>281</v>
      </c>
      <c r="I90" s="8" t="s">
        <v>282</v>
      </c>
      <c r="J90" s="8" t="s">
        <v>283</v>
      </c>
      <c r="K90" s="8" t="s">
        <v>284</v>
      </c>
    </row>
    <row r="91" spans="2:11" ht="15.75" x14ac:dyDescent="0.25">
      <c r="B91" s="78">
        <v>2.4</v>
      </c>
      <c r="C91" s="79" t="s">
        <v>1193</v>
      </c>
      <c r="D91" s="2" t="s">
        <v>285</v>
      </c>
      <c r="E91" s="55">
        <f>E92+E93+E94</f>
        <v>8334.6999999999989</v>
      </c>
      <c r="F91" s="92">
        <f>F92+F93+F94</f>
        <v>7466.4</v>
      </c>
      <c r="G91" s="92"/>
      <c r="H91" s="58">
        <f>H92+H93+H94</f>
        <v>7275.4</v>
      </c>
      <c r="I91" s="58">
        <f>I92+I93+I94</f>
        <v>7228.6</v>
      </c>
      <c r="J91" s="58">
        <f>J92+J93+J94</f>
        <v>7228.6</v>
      </c>
      <c r="K91" s="58">
        <f>E91+F91+H91+I91+J91</f>
        <v>37533.699999999997</v>
      </c>
    </row>
    <row r="92" spans="2:11" ht="31.5" x14ac:dyDescent="0.25">
      <c r="B92" s="78"/>
      <c r="C92" s="79"/>
      <c r="D92" s="2" t="s">
        <v>286</v>
      </c>
      <c r="E92" s="55">
        <f>E97+E102</f>
        <v>8098.9</v>
      </c>
      <c r="F92" s="92">
        <f>F97+F102</f>
        <v>7209.2</v>
      </c>
      <c r="G92" s="92"/>
      <c r="H92" s="58">
        <f>H97+H102</f>
        <v>7009.2</v>
      </c>
      <c r="I92" s="58">
        <f>I97+I102</f>
        <v>7228.6</v>
      </c>
      <c r="J92" s="58">
        <f>J97+J102</f>
        <v>7228.6</v>
      </c>
      <c r="K92" s="58">
        <f>E92+F92+H92+I92+J92</f>
        <v>36774.5</v>
      </c>
    </row>
    <row r="93" spans="2:11" ht="31.5" x14ac:dyDescent="0.25">
      <c r="B93" s="78"/>
      <c r="C93" s="79"/>
      <c r="D93" s="2" t="s">
        <v>287</v>
      </c>
      <c r="E93" s="55">
        <f>E98</f>
        <v>0</v>
      </c>
      <c r="F93" s="87">
        <f>F98</f>
        <v>0</v>
      </c>
      <c r="G93" s="87"/>
      <c r="H93" s="55">
        <f t="shared" ref="H93:I94" si="3">H98</f>
        <v>0</v>
      </c>
      <c r="I93" s="55">
        <f t="shared" si="3"/>
        <v>0</v>
      </c>
      <c r="J93" s="55">
        <f>J98</f>
        <v>0</v>
      </c>
      <c r="K93" s="55">
        <f>E93+F93+H93+I93+J93</f>
        <v>0</v>
      </c>
    </row>
    <row r="94" spans="2:11" ht="31.5" x14ac:dyDescent="0.25">
      <c r="B94" s="78"/>
      <c r="C94" s="79"/>
      <c r="D94" s="2" t="s">
        <v>288</v>
      </c>
      <c r="E94" s="55">
        <f>E99</f>
        <v>235.8</v>
      </c>
      <c r="F94" s="92">
        <f>F99</f>
        <v>257.2</v>
      </c>
      <c r="G94" s="92"/>
      <c r="H94" s="55">
        <f t="shared" si="3"/>
        <v>266.2</v>
      </c>
      <c r="I94" s="55">
        <f t="shared" si="3"/>
        <v>0</v>
      </c>
      <c r="J94" s="55">
        <f>J99</f>
        <v>0</v>
      </c>
      <c r="K94" s="58">
        <f>E94+F94+H94+I94+J94</f>
        <v>759.2</v>
      </c>
    </row>
    <row r="95" spans="2:11" ht="60" customHeight="1" x14ac:dyDescent="0.25">
      <c r="B95" s="78"/>
      <c r="C95" s="79"/>
      <c r="D95" s="2" t="s">
        <v>289</v>
      </c>
      <c r="E95" s="19" t="s">
        <v>290</v>
      </c>
      <c r="F95" s="86" t="s">
        <v>291</v>
      </c>
      <c r="G95" s="86"/>
      <c r="H95" s="3" t="s">
        <v>292</v>
      </c>
      <c r="I95" s="3" t="s">
        <v>293</v>
      </c>
      <c r="J95" s="3" t="s">
        <v>294</v>
      </c>
      <c r="K95" s="3" t="s">
        <v>295</v>
      </c>
    </row>
    <row r="96" spans="2:11" ht="15.75" x14ac:dyDescent="0.25">
      <c r="B96" s="77" t="s">
        <v>1196</v>
      </c>
      <c r="C96" s="78" t="s">
        <v>296</v>
      </c>
      <c r="D96" s="2" t="s">
        <v>297</v>
      </c>
      <c r="E96" s="55">
        <f>E97+E98+E99</f>
        <v>7593.8</v>
      </c>
      <c r="F96" s="92">
        <f>F97+F98+F99</f>
        <v>7416.4</v>
      </c>
      <c r="G96" s="92"/>
      <c r="H96" s="58">
        <f>H97+H98+H99</f>
        <v>7225.4</v>
      </c>
      <c r="I96" s="58">
        <f>I97+I98+I99</f>
        <v>7228.6</v>
      </c>
      <c r="J96" s="58">
        <f>J97+J98+J99</f>
        <v>7228.6</v>
      </c>
      <c r="K96" s="58">
        <f>E96+F96+H96+I96+J96</f>
        <v>36692.799999999996</v>
      </c>
    </row>
    <row r="97" spans="2:11" ht="31.5" x14ac:dyDescent="0.25">
      <c r="B97" s="77"/>
      <c r="C97" s="78"/>
      <c r="D97" s="2" t="s">
        <v>298</v>
      </c>
      <c r="E97" s="19">
        <v>7358</v>
      </c>
      <c r="F97" s="86">
        <v>7159.2</v>
      </c>
      <c r="G97" s="86"/>
      <c r="H97" s="3">
        <v>6959.2</v>
      </c>
      <c r="I97" s="3" t="s">
        <v>299</v>
      </c>
      <c r="J97" s="3" t="s">
        <v>300</v>
      </c>
      <c r="K97" s="58">
        <f>E97+F97+H97+I97+J97</f>
        <v>35933.599999999999</v>
      </c>
    </row>
    <row r="98" spans="2:11" ht="31.5" x14ac:dyDescent="0.25">
      <c r="B98" s="77"/>
      <c r="C98" s="78"/>
      <c r="D98" s="2" t="s">
        <v>301</v>
      </c>
      <c r="E98" s="19">
        <v>0</v>
      </c>
      <c r="F98" s="88">
        <v>0</v>
      </c>
      <c r="G98" s="88"/>
      <c r="H98" s="49">
        <v>0</v>
      </c>
      <c r="I98" s="49">
        <v>0</v>
      </c>
      <c r="J98" s="49">
        <v>0</v>
      </c>
      <c r="K98" s="55">
        <f>E98+F98+H98+I98+J98</f>
        <v>0</v>
      </c>
    </row>
    <row r="99" spans="2:11" ht="31.5" x14ac:dyDescent="0.25">
      <c r="B99" s="77"/>
      <c r="C99" s="78"/>
      <c r="D99" s="2" t="s">
        <v>302</v>
      </c>
      <c r="E99" s="19">
        <v>235.8</v>
      </c>
      <c r="F99" s="88">
        <v>257.2</v>
      </c>
      <c r="G99" s="88"/>
      <c r="H99" s="49">
        <v>266.2</v>
      </c>
      <c r="I99" s="49">
        <v>0</v>
      </c>
      <c r="J99" s="49">
        <v>0</v>
      </c>
      <c r="K99" s="58">
        <f>E99+F99+H99+I99+J99</f>
        <v>759.2</v>
      </c>
    </row>
    <row r="100" spans="2:11" ht="62.25" customHeight="1" x14ac:dyDescent="0.25">
      <c r="B100" s="77"/>
      <c r="C100" s="78"/>
      <c r="D100" s="2" t="s">
        <v>303</v>
      </c>
      <c r="E100" s="3" t="s">
        <v>304</v>
      </c>
      <c r="F100" s="86" t="s">
        <v>305</v>
      </c>
      <c r="G100" s="86"/>
      <c r="H100" s="3" t="s">
        <v>306</v>
      </c>
      <c r="I100" s="3" t="s">
        <v>307</v>
      </c>
      <c r="J100" s="3" t="s">
        <v>308</v>
      </c>
      <c r="K100" s="3" t="s">
        <v>309</v>
      </c>
    </row>
    <row r="101" spans="2:11" ht="15.75" x14ac:dyDescent="0.25">
      <c r="B101" s="77" t="s">
        <v>1197</v>
      </c>
      <c r="C101" s="78" t="s">
        <v>310</v>
      </c>
      <c r="D101" s="2" t="s">
        <v>311</v>
      </c>
      <c r="E101" s="58">
        <f>E102</f>
        <v>740.9</v>
      </c>
      <c r="F101" s="87">
        <f>F102</f>
        <v>50</v>
      </c>
      <c r="G101" s="87"/>
      <c r="H101" s="66">
        <f>H102</f>
        <v>50</v>
      </c>
      <c r="I101" s="58" t="str">
        <f>I102</f>
        <v>0,0</v>
      </c>
      <c r="J101" s="58" t="str">
        <f>J102</f>
        <v>0,0</v>
      </c>
      <c r="K101" s="55">
        <f>E101+F101+H101+I101+J101</f>
        <v>840.9</v>
      </c>
    </row>
    <row r="102" spans="2:11" ht="31.5" x14ac:dyDescent="0.25">
      <c r="B102" s="77"/>
      <c r="C102" s="78"/>
      <c r="D102" s="2" t="s">
        <v>312</v>
      </c>
      <c r="E102" s="3">
        <v>740.9</v>
      </c>
      <c r="F102" s="88">
        <v>50</v>
      </c>
      <c r="G102" s="88"/>
      <c r="H102" s="67">
        <v>50</v>
      </c>
      <c r="I102" s="3" t="s">
        <v>313</v>
      </c>
      <c r="J102" s="3" t="s">
        <v>314</v>
      </c>
      <c r="K102" s="55">
        <f>E102+F102+H102+I102+J102</f>
        <v>840.9</v>
      </c>
    </row>
    <row r="103" spans="2:11" ht="31.5" x14ac:dyDescent="0.25">
      <c r="B103" s="77"/>
      <c r="C103" s="78"/>
      <c r="D103" s="2" t="s">
        <v>315</v>
      </c>
      <c r="E103" s="3" t="s">
        <v>316</v>
      </c>
      <c r="F103" s="86" t="s">
        <v>317</v>
      </c>
      <c r="G103" s="86"/>
      <c r="H103" s="3" t="s">
        <v>318</v>
      </c>
      <c r="I103" s="3" t="s">
        <v>319</v>
      </c>
      <c r="J103" s="3" t="s">
        <v>320</v>
      </c>
      <c r="K103" s="3" t="s">
        <v>321</v>
      </c>
    </row>
    <row r="104" spans="2:11" ht="31.5" x14ac:dyDescent="0.25">
      <c r="B104" s="77"/>
      <c r="C104" s="78"/>
      <c r="D104" s="2" t="s">
        <v>322</v>
      </c>
      <c r="E104" s="3" t="s">
        <v>323</v>
      </c>
      <c r="F104" s="86" t="s">
        <v>324</v>
      </c>
      <c r="G104" s="86"/>
      <c r="H104" s="3" t="s">
        <v>325</v>
      </c>
      <c r="I104" s="3" t="s">
        <v>326</v>
      </c>
      <c r="J104" s="3" t="s">
        <v>327</v>
      </c>
      <c r="K104" s="3" t="s">
        <v>328</v>
      </c>
    </row>
    <row r="105" spans="2:11" ht="63.75" customHeight="1" x14ac:dyDescent="0.25">
      <c r="B105" s="77"/>
      <c r="C105" s="78"/>
      <c r="D105" s="2" t="s">
        <v>329</v>
      </c>
      <c r="E105" s="3" t="s">
        <v>330</v>
      </c>
      <c r="F105" s="86" t="s">
        <v>331</v>
      </c>
      <c r="G105" s="86"/>
      <c r="H105" s="3" t="s">
        <v>332</v>
      </c>
      <c r="I105" s="3" t="s">
        <v>333</v>
      </c>
      <c r="J105" s="3" t="s">
        <v>334</v>
      </c>
      <c r="K105" s="3" t="s">
        <v>335</v>
      </c>
    </row>
    <row r="106" spans="2:11" ht="15.75" x14ac:dyDescent="0.25">
      <c r="B106" s="78">
        <v>2.5</v>
      </c>
      <c r="C106" s="79" t="s">
        <v>1195</v>
      </c>
      <c r="D106" s="2" t="s">
        <v>336</v>
      </c>
      <c r="E106" s="55">
        <f>E107+E108</f>
        <v>63754.400000000001</v>
      </c>
      <c r="F106" s="87">
        <f>F107+F108</f>
        <v>61457.600000000006</v>
      </c>
      <c r="G106" s="87"/>
      <c r="H106" s="55">
        <f>H107+H108</f>
        <v>59640</v>
      </c>
      <c r="I106" s="55">
        <f>I107+I108</f>
        <v>39189.800000000003</v>
      </c>
      <c r="J106" s="55">
        <f>J107+J108</f>
        <v>39189.800000000003</v>
      </c>
      <c r="K106" s="55">
        <f>E106+F106+H106+I106+J106</f>
        <v>263231.59999999998</v>
      </c>
    </row>
    <row r="107" spans="2:11" ht="31.5" x14ac:dyDescent="0.25">
      <c r="B107" s="78"/>
      <c r="C107" s="79"/>
      <c r="D107" s="2" t="s">
        <v>337</v>
      </c>
      <c r="E107" s="8">
        <f>E112+E117</f>
        <v>56838.1</v>
      </c>
      <c r="F107" s="88">
        <f>F112+F117</f>
        <v>54541.3</v>
      </c>
      <c r="G107" s="88"/>
      <c r="H107" s="8">
        <f>H112+H117</f>
        <v>52723.7</v>
      </c>
      <c r="I107" s="8">
        <f>I112+I117</f>
        <v>39189.800000000003</v>
      </c>
      <c r="J107" s="8">
        <f>J112+J117</f>
        <v>39189.800000000003</v>
      </c>
      <c r="K107" s="55">
        <f>E107+F107+H107+I107+J107</f>
        <v>242482.69999999995</v>
      </c>
    </row>
    <row r="108" spans="2:11" ht="31.5" x14ac:dyDescent="0.25">
      <c r="B108" s="78"/>
      <c r="C108" s="79"/>
      <c r="D108" s="2" t="s">
        <v>338</v>
      </c>
      <c r="E108" s="8">
        <f>E113</f>
        <v>6916.3</v>
      </c>
      <c r="F108" s="88">
        <f>F113</f>
        <v>6916.3</v>
      </c>
      <c r="G108" s="88"/>
      <c r="H108" s="8">
        <f>H113</f>
        <v>6916.3</v>
      </c>
      <c r="I108" s="8" t="str">
        <f>I113</f>
        <v>0,0</v>
      </c>
      <c r="J108" s="8" t="str">
        <f>J113</f>
        <v>0,0</v>
      </c>
      <c r="K108" s="55">
        <f>E108+F108+H108+I108+J108</f>
        <v>20748.900000000001</v>
      </c>
    </row>
    <row r="109" spans="2:11" ht="31.5" x14ac:dyDescent="0.25">
      <c r="B109" s="78"/>
      <c r="C109" s="79"/>
      <c r="D109" s="2" t="s">
        <v>339</v>
      </c>
      <c r="E109" s="8" t="s">
        <v>340</v>
      </c>
      <c r="F109" s="88" t="s">
        <v>341</v>
      </c>
      <c r="G109" s="88"/>
      <c r="H109" s="8" t="s">
        <v>342</v>
      </c>
      <c r="I109" s="8" t="s">
        <v>343</v>
      </c>
      <c r="J109" s="8" t="s">
        <v>344</v>
      </c>
      <c r="K109" s="8" t="s">
        <v>345</v>
      </c>
    </row>
    <row r="110" spans="2:11" ht="60.75" customHeight="1" x14ac:dyDescent="0.25">
      <c r="B110" s="78"/>
      <c r="C110" s="79"/>
      <c r="D110" s="2" t="s">
        <v>346</v>
      </c>
      <c r="E110" s="8" t="s">
        <v>347</v>
      </c>
      <c r="F110" s="88" t="s">
        <v>348</v>
      </c>
      <c r="G110" s="88"/>
      <c r="H110" s="8" t="s">
        <v>349</v>
      </c>
      <c r="I110" s="8" t="s">
        <v>350</v>
      </c>
      <c r="J110" s="8" t="s">
        <v>351</v>
      </c>
      <c r="K110" s="8" t="s">
        <v>352</v>
      </c>
    </row>
    <row r="111" spans="2:11" ht="15.75" x14ac:dyDescent="0.25">
      <c r="B111" s="77" t="s">
        <v>1198</v>
      </c>
      <c r="C111" s="78" t="s">
        <v>353</v>
      </c>
      <c r="D111" s="2" t="s">
        <v>354</v>
      </c>
      <c r="E111" s="55">
        <f>E112+E113</f>
        <v>8287.2999999999993</v>
      </c>
      <c r="F111" s="87">
        <f>F112+F113</f>
        <v>7487.3</v>
      </c>
      <c r="G111" s="87"/>
      <c r="H111" s="55">
        <f>H112+H113</f>
        <v>7487.3</v>
      </c>
      <c r="I111" s="55">
        <f>I112+I113</f>
        <v>300</v>
      </c>
      <c r="J111" s="55">
        <f>J112+J113</f>
        <v>300</v>
      </c>
      <c r="K111" s="55">
        <f>E111+F111+H111+I111+J111</f>
        <v>23861.899999999998</v>
      </c>
    </row>
    <row r="112" spans="2:11" ht="31.5" x14ac:dyDescent="0.25">
      <c r="B112" s="77"/>
      <c r="C112" s="78"/>
      <c r="D112" s="2" t="s">
        <v>355</v>
      </c>
      <c r="E112" s="8">
        <v>1371</v>
      </c>
      <c r="F112" s="88">
        <v>571</v>
      </c>
      <c r="G112" s="88"/>
      <c r="H112" s="8">
        <v>571</v>
      </c>
      <c r="I112" s="8" t="s">
        <v>356</v>
      </c>
      <c r="J112" s="8" t="s">
        <v>357</v>
      </c>
      <c r="K112" s="55">
        <f>E112+F112+H112+I112+J112</f>
        <v>3113</v>
      </c>
    </row>
    <row r="113" spans="2:11" ht="31.5" x14ac:dyDescent="0.25">
      <c r="B113" s="77"/>
      <c r="C113" s="78"/>
      <c r="D113" s="2" t="s">
        <v>358</v>
      </c>
      <c r="E113" s="8">
        <v>6916.3</v>
      </c>
      <c r="F113" s="88">
        <v>6916.3</v>
      </c>
      <c r="G113" s="88"/>
      <c r="H113" s="8">
        <v>6916.3</v>
      </c>
      <c r="I113" s="8" t="s">
        <v>359</v>
      </c>
      <c r="J113" s="8" t="s">
        <v>360</v>
      </c>
      <c r="K113" s="55">
        <f>E113+F113+H113+I113+J113</f>
        <v>20748.900000000001</v>
      </c>
    </row>
    <row r="114" spans="2:11" ht="31.5" x14ac:dyDescent="0.25">
      <c r="B114" s="77"/>
      <c r="C114" s="78"/>
      <c r="D114" s="2" t="s">
        <v>361</v>
      </c>
      <c r="E114" s="8" t="s">
        <v>362</v>
      </c>
      <c r="F114" s="88" t="s">
        <v>363</v>
      </c>
      <c r="G114" s="88"/>
      <c r="H114" s="8" t="s">
        <v>364</v>
      </c>
      <c r="I114" s="8" t="s">
        <v>365</v>
      </c>
      <c r="J114" s="8" t="s">
        <v>366</v>
      </c>
      <c r="K114" s="8" t="s">
        <v>367</v>
      </c>
    </row>
    <row r="115" spans="2:11" ht="60" customHeight="1" x14ac:dyDescent="0.25">
      <c r="B115" s="77"/>
      <c r="C115" s="78"/>
      <c r="D115" s="2" t="s">
        <v>368</v>
      </c>
      <c r="E115" s="8" t="s">
        <v>369</v>
      </c>
      <c r="F115" s="88" t="s">
        <v>370</v>
      </c>
      <c r="G115" s="88"/>
      <c r="H115" s="8" t="s">
        <v>371</v>
      </c>
      <c r="I115" s="8" t="s">
        <v>372</v>
      </c>
      <c r="J115" s="8" t="s">
        <v>373</v>
      </c>
      <c r="K115" s="8" t="s">
        <v>374</v>
      </c>
    </row>
    <row r="116" spans="2:11" ht="15.75" x14ac:dyDescent="0.25">
      <c r="B116" s="77" t="s">
        <v>1199</v>
      </c>
      <c r="C116" s="78" t="s">
        <v>375</v>
      </c>
      <c r="D116" s="2" t="s">
        <v>376</v>
      </c>
      <c r="E116" s="55">
        <f>E117</f>
        <v>55467.1</v>
      </c>
      <c r="F116" s="87">
        <f>F117</f>
        <v>53970.3</v>
      </c>
      <c r="G116" s="87"/>
      <c r="H116" s="55">
        <f>H117</f>
        <v>52152.7</v>
      </c>
      <c r="I116" s="55" t="str">
        <f>I117</f>
        <v>38889,8</v>
      </c>
      <c r="J116" s="55" t="str">
        <f>J117</f>
        <v>38889,8</v>
      </c>
      <c r="K116" s="55">
        <f>E116+F116+H116+I116+J116</f>
        <v>239369.69999999995</v>
      </c>
    </row>
    <row r="117" spans="2:11" ht="31.5" x14ac:dyDescent="0.25">
      <c r="B117" s="77"/>
      <c r="C117" s="78"/>
      <c r="D117" s="2" t="s">
        <v>377</v>
      </c>
      <c r="E117" s="8">
        <v>55467.1</v>
      </c>
      <c r="F117" s="88">
        <v>53970.3</v>
      </c>
      <c r="G117" s="88"/>
      <c r="H117" s="8">
        <v>52152.7</v>
      </c>
      <c r="I117" s="8" t="s">
        <v>378</v>
      </c>
      <c r="J117" s="8" t="s">
        <v>379</v>
      </c>
      <c r="K117" s="55">
        <f>E117+F117+H117+I117+J117</f>
        <v>239369.69999999995</v>
      </c>
    </row>
    <row r="118" spans="2:11" ht="31.5" x14ac:dyDescent="0.25">
      <c r="B118" s="77"/>
      <c r="C118" s="78"/>
      <c r="D118" s="2" t="s">
        <v>380</v>
      </c>
      <c r="E118" s="8" t="s">
        <v>381</v>
      </c>
      <c r="F118" s="88" t="s">
        <v>382</v>
      </c>
      <c r="G118" s="88"/>
      <c r="H118" s="8" t="s">
        <v>383</v>
      </c>
      <c r="I118" s="8" t="s">
        <v>384</v>
      </c>
      <c r="J118" s="8" t="s">
        <v>385</v>
      </c>
      <c r="K118" s="8" t="s">
        <v>386</v>
      </c>
    </row>
    <row r="119" spans="2:11" ht="31.5" x14ac:dyDescent="0.25">
      <c r="B119" s="77"/>
      <c r="C119" s="78"/>
      <c r="D119" s="2" t="s">
        <v>387</v>
      </c>
      <c r="E119" s="8" t="s">
        <v>388</v>
      </c>
      <c r="F119" s="88" t="s">
        <v>389</v>
      </c>
      <c r="G119" s="88"/>
      <c r="H119" s="8" t="s">
        <v>390</v>
      </c>
      <c r="I119" s="8" t="s">
        <v>391</v>
      </c>
      <c r="J119" s="8" t="s">
        <v>392</v>
      </c>
      <c r="K119" s="8" t="s">
        <v>393</v>
      </c>
    </row>
    <row r="120" spans="2:11" ht="62.25" customHeight="1" x14ac:dyDescent="0.25">
      <c r="B120" s="77"/>
      <c r="C120" s="78"/>
      <c r="D120" s="2" t="s">
        <v>394</v>
      </c>
      <c r="E120" s="3" t="s">
        <v>395</v>
      </c>
      <c r="F120" s="86" t="s">
        <v>396</v>
      </c>
      <c r="G120" s="86"/>
      <c r="H120" s="3" t="s">
        <v>397</v>
      </c>
      <c r="I120" s="3" t="s">
        <v>398</v>
      </c>
      <c r="J120" s="3" t="s">
        <v>399</v>
      </c>
      <c r="K120" s="3" t="s">
        <v>400</v>
      </c>
    </row>
    <row r="121" spans="2:11" ht="15.75" x14ac:dyDescent="0.25">
      <c r="B121" s="77" t="s">
        <v>1200</v>
      </c>
      <c r="C121" s="79" t="s">
        <v>1285</v>
      </c>
      <c r="D121" s="2" t="s">
        <v>401</v>
      </c>
      <c r="E121" s="55">
        <f>E122+E123+E124</f>
        <v>9193.2999999999993</v>
      </c>
      <c r="F121" s="87">
        <f>F122+F123+F124</f>
        <v>5887.9</v>
      </c>
      <c r="G121" s="87"/>
      <c r="H121" s="55">
        <f>H122+H123+H124</f>
        <v>5871.5</v>
      </c>
      <c r="I121" s="55">
        <f>I122+I123+I124</f>
        <v>0</v>
      </c>
      <c r="J121" s="55">
        <f>J122+J123+J124</f>
        <v>0</v>
      </c>
      <c r="K121" s="55">
        <f>E121+F121+H121+I121+J121</f>
        <v>20952.699999999997</v>
      </c>
    </row>
    <row r="122" spans="2:11" ht="31.5" x14ac:dyDescent="0.25">
      <c r="B122" s="77"/>
      <c r="C122" s="79"/>
      <c r="D122" s="2" t="s">
        <v>402</v>
      </c>
      <c r="E122" s="8">
        <v>0</v>
      </c>
      <c r="F122" s="88">
        <v>0</v>
      </c>
      <c r="G122" s="88"/>
      <c r="H122" s="8">
        <v>0</v>
      </c>
      <c r="I122" s="8">
        <v>0</v>
      </c>
      <c r="J122" s="8">
        <v>0</v>
      </c>
      <c r="K122" s="55">
        <f>E122+F122+H122+I122+J122</f>
        <v>0</v>
      </c>
    </row>
    <row r="123" spans="2:11" ht="31.5" x14ac:dyDescent="0.25">
      <c r="B123" s="77"/>
      <c r="C123" s="79"/>
      <c r="D123" s="2" t="s">
        <v>403</v>
      </c>
      <c r="E123" s="55">
        <f>E128+E133+E138+E143+E158+E163+E168</f>
        <v>9190.2999999999993</v>
      </c>
      <c r="F123" s="87">
        <f>F128+F133+F138+F143+F158+F163+G168</f>
        <v>5868.5</v>
      </c>
      <c r="G123" s="87"/>
      <c r="H123" s="55">
        <f>H128+H133+H138+H143+H158+H163+H168</f>
        <v>5868.5</v>
      </c>
      <c r="I123" s="55">
        <f>I128+I133+I138+I143+I158+I163</f>
        <v>0</v>
      </c>
      <c r="J123" s="55">
        <f>J128+J133+J143+J158+J163</f>
        <v>0</v>
      </c>
      <c r="K123" s="55">
        <f>E123+F123+H123+I123+J123</f>
        <v>20927.3</v>
      </c>
    </row>
    <row r="124" spans="2:11" ht="31.5" x14ac:dyDescent="0.25">
      <c r="B124" s="77"/>
      <c r="C124" s="79"/>
      <c r="D124" s="2" t="s">
        <v>404</v>
      </c>
      <c r="E124" s="55">
        <f>E149+E154</f>
        <v>3</v>
      </c>
      <c r="F124" s="87">
        <f>F149+F154</f>
        <v>19.399999999999999</v>
      </c>
      <c r="G124" s="87"/>
      <c r="H124" s="55">
        <f>H149+H154</f>
        <v>3</v>
      </c>
      <c r="I124" s="55">
        <f>I149+I154</f>
        <v>0</v>
      </c>
      <c r="J124" s="55">
        <f>J149+J154</f>
        <v>0</v>
      </c>
      <c r="K124" s="55">
        <f>E124+F124+H124+I124+J124</f>
        <v>25.4</v>
      </c>
    </row>
    <row r="125" spans="2:11" ht="64.5" customHeight="1" x14ac:dyDescent="0.25">
      <c r="B125" s="77"/>
      <c r="C125" s="79"/>
      <c r="D125" s="2" t="s">
        <v>405</v>
      </c>
      <c r="E125" s="8" t="s">
        <v>406</v>
      </c>
      <c r="F125" s="88" t="s">
        <v>407</v>
      </c>
      <c r="G125" s="88"/>
      <c r="H125" s="8" t="s">
        <v>408</v>
      </c>
      <c r="I125" s="8" t="s">
        <v>409</v>
      </c>
      <c r="J125" s="8" t="s">
        <v>410</v>
      </c>
      <c r="K125" s="8" t="s">
        <v>411</v>
      </c>
    </row>
    <row r="126" spans="2:11" ht="15.75" x14ac:dyDescent="0.25">
      <c r="B126" s="77" t="s">
        <v>1201</v>
      </c>
      <c r="C126" s="78" t="s">
        <v>412</v>
      </c>
      <c r="D126" s="2" t="s">
        <v>413</v>
      </c>
      <c r="E126" s="55">
        <f>E128</f>
        <v>1554.1</v>
      </c>
      <c r="F126" s="87">
        <f>F128</f>
        <v>1554.1</v>
      </c>
      <c r="G126" s="87"/>
      <c r="H126" s="55">
        <f>H128</f>
        <v>1554.1</v>
      </c>
      <c r="I126" s="55">
        <f>I128</f>
        <v>0</v>
      </c>
      <c r="J126" s="55">
        <f>J128</f>
        <v>0</v>
      </c>
      <c r="K126" s="55">
        <f>E126+F126+H126+I126+J126</f>
        <v>4662.2999999999993</v>
      </c>
    </row>
    <row r="127" spans="2:11" ht="31.5" x14ac:dyDescent="0.25">
      <c r="B127" s="77"/>
      <c r="C127" s="78"/>
      <c r="D127" s="2" t="s">
        <v>414</v>
      </c>
      <c r="E127" s="8" t="s">
        <v>415</v>
      </c>
      <c r="F127" s="88" t="s">
        <v>416</v>
      </c>
      <c r="G127" s="88"/>
      <c r="H127" s="8" t="s">
        <v>417</v>
      </c>
      <c r="I127" s="8" t="s">
        <v>418</v>
      </c>
      <c r="J127" s="8" t="s">
        <v>419</v>
      </c>
      <c r="K127" s="8"/>
    </row>
    <row r="128" spans="2:11" ht="31.5" x14ac:dyDescent="0.25">
      <c r="B128" s="77"/>
      <c r="C128" s="78"/>
      <c r="D128" s="2" t="s">
        <v>420</v>
      </c>
      <c r="E128" s="8">
        <v>1554.1</v>
      </c>
      <c r="F128" s="88">
        <v>1554.1</v>
      </c>
      <c r="G128" s="88"/>
      <c r="H128" s="8">
        <v>1554.1</v>
      </c>
      <c r="I128" s="8">
        <v>0</v>
      </c>
      <c r="J128" s="8">
        <v>0</v>
      </c>
      <c r="K128" s="55">
        <f>E128+F128+H128+I128+J128</f>
        <v>4662.2999999999993</v>
      </c>
    </row>
    <row r="129" spans="2:11" ht="31.5" x14ac:dyDescent="0.25">
      <c r="B129" s="77"/>
      <c r="C129" s="78"/>
      <c r="D129" s="2" t="s">
        <v>421</v>
      </c>
      <c r="E129" s="8" t="s">
        <v>422</v>
      </c>
      <c r="F129" s="88" t="s">
        <v>423</v>
      </c>
      <c r="G129" s="88"/>
      <c r="H129" s="8" t="s">
        <v>424</v>
      </c>
      <c r="I129" s="8" t="s">
        <v>425</v>
      </c>
      <c r="J129" s="8" t="s">
        <v>426</v>
      </c>
      <c r="K129" s="8" t="s">
        <v>427</v>
      </c>
    </row>
    <row r="130" spans="2:11" ht="63" customHeight="1" x14ac:dyDescent="0.25">
      <c r="B130" s="77"/>
      <c r="C130" s="78"/>
      <c r="D130" s="2" t="s">
        <v>428</v>
      </c>
      <c r="E130" s="8" t="s">
        <v>429</v>
      </c>
      <c r="F130" s="88" t="s">
        <v>430</v>
      </c>
      <c r="G130" s="88"/>
      <c r="H130" s="8" t="s">
        <v>431</v>
      </c>
      <c r="I130" s="8" t="s">
        <v>432</v>
      </c>
      <c r="J130" s="8" t="s">
        <v>433</v>
      </c>
      <c r="K130" s="8" t="s">
        <v>434</v>
      </c>
    </row>
    <row r="131" spans="2:11" ht="15.75" x14ac:dyDescent="0.25">
      <c r="B131" s="77" t="s">
        <v>1202</v>
      </c>
      <c r="C131" s="78" t="s">
        <v>435</v>
      </c>
      <c r="D131" s="2" t="s">
        <v>436</v>
      </c>
      <c r="E131" s="55">
        <f>E133</f>
        <v>976.6</v>
      </c>
      <c r="F131" s="87">
        <f>F133</f>
        <v>976.6</v>
      </c>
      <c r="G131" s="87"/>
      <c r="H131" s="55">
        <f>H133</f>
        <v>976.6</v>
      </c>
      <c r="I131" s="55">
        <f>I133</f>
        <v>0</v>
      </c>
      <c r="J131" s="55">
        <f>J133</f>
        <v>0</v>
      </c>
      <c r="K131" s="55">
        <f>E131+F131+H131+I131+J131</f>
        <v>2929.8</v>
      </c>
    </row>
    <row r="132" spans="2:11" ht="31.5" x14ac:dyDescent="0.25">
      <c r="B132" s="77"/>
      <c r="C132" s="78"/>
      <c r="D132" s="2" t="s">
        <v>437</v>
      </c>
      <c r="E132" s="8" t="s">
        <v>438</v>
      </c>
      <c r="F132" s="88" t="s">
        <v>439</v>
      </c>
      <c r="G132" s="88"/>
      <c r="H132" s="8" t="s">
        <v>440</v>
      </c>
      <c r="I132" s="8" t="s">
        <v>441</v>
      </c>
      <c r="J132" s="8" t="s">
        <v>442</v>
      </c>
      <c r="K132" s="8" t="s">
        <v>443</v>
      </c>
    </row>
    <row r="133" spans="2:11" ht="31.5" x14ac:dyDescent="0.25">
      <c r="B133" s="77"/>
      <c r="C133" s="78"/>
      <c r="D133" s="2" t="s">
        <v>444</v>
      </c>
      <c r="E133" s="8">
        <v>976.6</v>
      </c>
      <c r="F133" s="88">
        <v>976.6</v>
      </c>
      <c r="G133" s="88"/>
      <c r="H133" s="8">
        <v>976.6</v>
      </c>
      <c r="I133" s="8">
        <v>0</v>
      </c>
      <c r="J133" s="8">
        <v>0</v>
      </c>
      <c r="K133" s="55">
        <f>E133+F133+H133+I133+J133</f>
        <v>2929.8</v>
      </c>
    </row>
    <row r="134" spans="2:11" ht="31.5" x14ac:dyDescent="0.25">
      <c r="B134" s="77"/>
      <c r="C134" s="78"/>
      <c r="D134" s="2" t="s">
        <v>445</v>
      </c>
      <c r="E134" s="8" t="s">
        <v>446</v>
      </c>
      <c r="F134" s="88" t="s">
        <v>447</v>
      </c>
      <c r="G134" s="88"/>
      <c r="H134" s="8" t="s">
        <v>448</v>
      </c>
      <c r="I134" s="8" t="s">
        <v>449</v>
      </c>
      <c r="J134" s="8" t="s">
        <v>450</v>
      </c>
      <c r="K134" s="8" t="s">
        <v>451</v>
      </c>
    </row>
    <row r="135" spans="2:11" ht="63.75" customHeight="1" x14ac:dyDescent="0.25">
      <c r="B135" s="77"/>
      <c r="C135" s="78"/>
      <c r="D135" s="2" t="s">
        <v>452</v>
      </c>
      <c r="E135" s="8" t="s">
        <v>453</v>
      </c>
      <c r="F135" s="88" t="s">
        <v>454</v>
      </c>
      <c r="G135" s="88"/>
      <c r="H135" s="8" t="s">
        <v>455</v>
      </c>
      <c r="I135" s="8" t="s">
        <v>456</v>
      </c>
      <c r="J135" s="8" t="s">
        <v>457</v>
      </c>
      <c r="K135" s="8" t="s">
        <v>458</v>
      </c>
    </row>
    <row r="136" spans="2:11" ht="15.75" x14ac:dyDescent="0.25">
      <c r="B136" s="77" t="s">
        <v>1203</v>
      </c>
      <c r="C136" s="78" t="s">
        <v>459</v>
      </c>
      <c r="D136" s="2" t="s">
        <v>460</v>
      </c>
      <c r="E136" s="55">
        <f>E138</f>
        <v>93.7</v>
      </c>
      <c r="F136" s="87">
        <f>F138</f>
        <v>93</v>
      </c>
      <c r="G136" s="87"/>
      <c r="H136" s="55">
        <f>H138</f>
        <v>93</v>
      </c>
      <c r="I136" s="55">
        <f>I138</f>
        <v>0</v>
      </c>
      <c r="J136" s="55">
        <f>J138</f>
        <v>0</v>
      </c>
      <c r="K136" s="55">
        <f>E136+F136+H136+I136+J136</f>
        <v>279.7</v>
      </c>
    </row>
    <row r="137" spans="2:11" ht="31.5" x14ac:dyDescent="0.25">
      <c r="B137" s="77"/>
      <c r="C137" s="78"/>
      <c r="D137" s="2" t="s">
        <v>461</v>
      </c>
      <c r="E137" s="8" t="s">
        <v>462</v>
      </c>
      <c r="F137" s="88" t="s">
        <v>463</v>
      </c>
      <c r="G137" s="88"/>
      <c r="H137" s="8" t="s">
        <v>464</v>
      </c>
      <c r="I137" s="8" t="s">
        <v>465</v>
      </c>
      <c r="J137" s="8" t="s">
        <v>466</v>
      </c>
      <c r="K137" s="8" t="s">
        <v>467</v>
      </c>
    </row>
    <row r="138" spans="2:11" ht="31.5" x14ac:dyDescent="0.25">
      <c r="B138" s="77"/>
      <c r="C138" s="78"/>
      <c r="D138" s="2" t="s">
        <v>468</v>
      </c>
      <c r="E138" s="8">
        <v>93.7</v>
      </c>
      <c r="F138" s="88">
        <v>93</v>
      </c>
      <c r="G138" s="88"/>
      <c r="H138" s="8">
        <v>93</v>
      </c>
      <c r="I138" s="8">
        <v>0</v>
      </c>
      <c r="J138" s="8">
        <v>0</v>
      </c>
      <c r="K138" s="55">
        <f>E138+F138+H138+I138+J138</f>
        <v>279.7</v>
      </c>
    </row>
    <row r="139" spans="2:11" ht="31.5" x14ac:dyDescent="0.25">
      <c r="B139" s="77"/>
      <c r="C139" s="78"/>
      <c r="D139" s="2" t="s">
        <v>469</v>
      </c>
      <c r="E139" s="8" t="s">
        <v>470</v>
      </c>
      <c r="F139" s="88" t="s">
        <v>471</v>
      </c>
      <c r="G139" s="88"/>
      <c r="H139" s="8" t="s">
        <v>472</v>
      </c>
      <c r="I139" s="8" t="s">
        <v>473</v>
      </c>
      <c r="J139" s="8" t="s">
        <v>474</v>
      </c>
      <c r="K139" s="8" t="s">
        <v>475</v>
      </c>
    </row>
    <row r="140" spans="2:11" ht="64.5" customHeight="1" x14ac:dyDescent="0.25">
      <c r="B140" s="77"/>
      <c r="C140" s="78"/>
      <c r="D140" s="2" t="s">
        <v>476</v>
      </c>
      <c r="E140" s="8" t="s">
        <v>477</v>
      </c>
      <c r="F140" s="88" t="s">
        <v>478</v>
      </c>
      <c r="G140" s="88"/>
      <c r="H140" s="8" t="s">
        <v>479</v>
      </c>
      <c r="I140" s="8" t="s">
        <v>480</v>
      </c>
      <c r="J140" s="8" t="s">
        <v>481</v>
      </c>
      <c r="K140" s="8" t="s">
        <v>482</v>
      </c>
    </row>
    <row r="141" spans="2:11" ht="15.75" x14ac:dyDescent="0.25">
      <c r="B141" s="77" t="s">
        <v>1204</v>
      </c>
      <c r="C141" s="78" t="s">
        <v>483</v>
      </c>
      <c r="D141" s="2" t="s">
        <v>484</v>
      </c>
      <c r="E141" s="55">
        <f>E143</f>
        <v>915.8</v>
      </c>
      <c r="F141" s="87">
        <f>F143</f>
        <v>915.8</v>
      </c>
      <c r="G141" s="87"/>
      <c r="H141" s="55">
        <f>H143</f>
        <v>915.8</v>
      </c>
      <c r="I141" s="55">
        <f>I143</f>
        <v>0</v>
      </c>
      <c r="J141" s="55">
        <f>J143</f>
        <v>0</v>
      </c>
      <c r="K141" s="55">
        <f>E141+F141+H141+I141+J141</f>
        <v>2747.3999999999996</v>
      </c>
    </row>
    <row r="142" spans="2:11" ht="31.5" x14ac:dyDescent="0.25">
      <c r="B142" s="77"/>
      <c r="C142" s="78"/>
      <c r="D142" s="2" t="s">
        <v>485</v>
      </c>
      <c r="E142" s="8" t="s">
        <v>486</v>
      </c>
      <c r="F142" s="88" t="s">
        <v>487</v>
      </c>
      <c r="G142" s="88"/>
      <c r="H142" s="8" t="s">
        <v>488</v>
      </c>
      <c r="I142" s="8" t="s">
        <v>489</v>
      </c>
      <c r="J142" s="8" t="s">
        <v>490</v>
      </c>
      <c r="K142" s="8" t="s">
        <v>491</v>
      </c>
    </row>
    <row r="143" spans="2:11" ht="31.5" x14ac:dyDescent="0.25">
      <c r="B143" s="77"/>
      <c r="C143" s="78"/>
      <c r="D143" s="2" t="s">
        <v>492</v>
      </c>
      <c r="E143" s="8">
        <v>915.8</v>
      </c>
      <c r="F143" s="88">
        <v>915.8</v>
      </c>
      <c r="G143" s="88"/>
      <c r="H143" s="8">
        <v>915.8</v>
      </c>
      <c r="I143" s="8">
        <v>0</v>
      </c>
      <c r="J143" s="8">
        <v>0</v>
      </c>
      <c r="K143" s="55">
        <f>E143+F143+H143+I143+J143</f>
        <v>2747.3999999999996</v>
      </c>
    </row>
    <row r="144" spans="2:11" ht="31.5" x14ac:dyDescent="0.25">
      <c r="B144" s="77"/>
      <c r="C144" s="78"/>
      <c r="D144" s="2" t="s">
        <v>493</v>
      </c>
      <c r="E144" s="8" t="s">
        <v>494</v>
      </c>
      <c r="F144" s="88" t="s">
        <v>495</v>
      </c>
      <c r="G144" s="88"/>
      <c r="H144" s="8" t="s">
        <v>496</v>
      </c>
      <c r="I144" s="8" t="s">
        <v>497</v>
      </c>
      <c r="J144" s="8" t="s">
        <v>498</v>
      </c>
      <c r="K144" s="8" t="s">
        <v>499</v>
      </c>
    </row>
    <row r="145" spans="2:11" ht="65.25" customHeight="1" x14ac:dyDescent="0.25">
      <c r="B145" s="77"/>
      <c r="C145" s="78"/>
      <c r="D145" s="2" t="s">
        <v>500</v>
      </c>
      <c r="E145" s="8" t="s">
        <v>501</v>
      </c>
      <c r="F145" s="88" t="s">
        <v>502</v>
      </c>
      <c r="G145" s="88"/>
      <c r="H145" s="8" t="s">
        <v>503</v>
      </c>
      <c r="I145" s="8" t="s">
        <v>504</v>
      </c>
      <c r="J145" s="8" t="s">
        <v>505</v>
      </c>
      <c r="K145" s="8" t="s">
        <v>506</v>
      </c>
    </row>
    <row r="146" spans="2:11" ht="15.75" x14ac:dyDescent="0.25">
      <c r="B146" s="77" t="s">
        <v>1205</v>
      </c>
      <c r="C146" s="78" t="s">
        <v>507</v>
      </c>
      <c r="D146" s="2" t="s">
        <v>508</v>
      </c>
      <c r="E146" s="55">
        <f>E149</f>
        <v>3</v>
      </c>
      <c r="F146" s="87">
        <f>F149</f>
        <v>19.399999999999999</v>
      </c>
      <c r="G146" s="87"/>
      <c r="H146" s="55">
        <f>H149</f>
        <v>3</v>
      </c>
      <c r="I146" s="55">
        <f>I149</f>
        <v>0</v>
      </c>
      <c r="J146" s="55">
        <f>J149</f>
        <v>0</v>
      </c>
      <c r="K146" s="55">
        <f>E146+F146+H146+I146+J146</f>
        <v>25.4</v>
      </c>
    </row>
    <row r="147" spans="2:11" ht="31.5" x14ac:dyDescent="0.25">
      <c r="B147" s="77"/>
      <c r="C147" s="78"/>
      <c r="D147" s="2" t="s">
        <v>509</v>
      </c>
      <c r="E147" s="8" t="s">
        <v>510</v>
      </c>
      <c r="F147" s="88" t="s">
        <v>511</v>
      </c>
      <c r="G147" s="88"/>
      <c r="H147" s="8" t="s">
        <v>512</v>
      </c>
      <c r="I147" s="8" t="s">
        <v>513</v>
      </c>
      <c r="J147" s="8" t="s">
        <v>514</v>
      </c>
      <c r="K147" s="8" t="s">
        <v>515</v>
      </c>
    </row>
    <row r="148" spans="2:11" ht="31.5" x14ac:dyDescent="0.25">
      <c r="B148" s="77"/>
      <c r="C148" s="78"/>
      <c r="D148" s="2" t="s">
        <v>516</v>
      </c>
      <c r="E148" s="8" t="s">
        <v>517</v>
      </c>
      <c r="F148" s="88" t="s">
        <v>518</v>
      </c>
      <c r="G148" s="88"/>
      <c r="H148" s="8" t="s">
        <v>519</v>
      </c>
      <c r="I148" s="8" t="s">
        <v>520</v>
      </c>
      <c r="J148" s="8" t="s">
        <v>521</v>
      </c>
      <c r="K148" s="8" t="s">
        <v>522</v>
      </c>
    </row>
    <row r="149" spans="2:11" ht="31.5" x14ac:dyDescent="0.25">
      <c r="B149" s="77"/>
      <c r="C149" s="78"/>
      <c r="D149" s="2" t="s">
        <v>523</v>
      </c>
      <c r="E149" s="8">
        <v>3</v>
      </c>
      <c r="F149" s="88">
        <v>19.399999999999999</v>
      </c>
      <c r="G149" s="88"/>
      <c r="H149" s="8">
        <v>3</v>
      </c>
      <c r="I149" s="8">
        <v>0</v>
      </c>
      <c r="J149" s="8">
        <v>0</v>
      </c>
      <c r="K149" s="55">
        <f>E149+F149+H149+I149+J149</f>
        <v>25.4</v>
      </c>
    </row>
    <row r="150" spans="2:11" ht="64.5" customHeight="1" x14ac:dyDescent="0.25">
      <c r="B150" s="77"/>
      <c r="C150" s="78"/>
      <c r="D150" s="2" t="s">
        <v>524</v>
      </c>
      <c r="E150" s="8" t="s">
        <v>525</v>
      </c>
      <c r="F150" s="88" t="s">
        <v>526</v>
      </c>
      <c r="G150" s="88"/>
      <c r="H150" s="8" t="s">
        <v>527</v>
      </c>
      <c r="I150" s="8" t="s">
        <v>528</v>
      </c>
      <c r="J150" s="8" t="s">
        <v>529</v>
      </c>
      <c r="K150" s="8" t="s">
        <v>530</v>
      </c>
    </row>
    <row r="151" spans="2:11" ht="15.75" x14ac:dyDescent="0.25">
      <c r="B151" s="77" t="s">
        <v>1206</v>
      </c>
      <c r="C151" s="78" t="s">
        <v>531</v>
      </c>
      <c r="D151" s="2" t="s">
        <v>532</v>
      </c>
      <c r="E151" s="55">
        <f>E154</f>
        <v>0</v>
      </c>
      <c r="F151" s="87" t="str">
        <f>F154</f>
        <v>0,0</v>
      </c>
      <c r="G151" s="87"/>
      <c r="H151" s="55">
        <f>H154</f>
        <v>0</v>
      </c>
      <c r="I151" s="55">
        <f>I154</f>
        <v>0</v>
      </c>
      <c r="J151" s="55">
        <f>J154</f>
        <v>0</v>
      </c>
      <c r="K151" s="55">
        <f>E151+F151+H151+I151+J151</f>
        <v>0</v>
      </c>
    </row>
    <row r="152" spans="2:11" ht="31.5" x14ac:dyDescent="0.25">
      <c r="B152" s="77"/>
      <c r="C152" s="78"/>
      <c r="D152" s="2" t="s">
        <v>533</v>
      </c>
      <c r="E152" s="8" t="s">
        <v>534</v>
      </c>
      <c r="F152" s="88" t="s">
        <v>535</v>
      </c>
      <c r="G152" s="88"/>
      <c r="H152" s="8" t="s">
        <v>536</v>
      </c>
      <c r="I152" s="8" t="s">
        <v>537</v>
      </c>
      <c r="J152" s="8" t="s">
        <v>538</v>
      </c>
      <c r="K152" s="8" t="s">
        <v>539</v>
      </c>
    </row>
    <row r="153" spans="2:11" ht="31.5" x14ac:dyDescent="0.25">
      <c r="B153" s="77"/>
      <c r="C153" s="78"/>
      <c r="D153" s="2" t="s">
        <v>540</v>
      </c>
      <c r="E153" s="8" t="s">
        <v>541</v>
      </c>
      <c r="F153" s="88" t="s">
        <v>542</v>
      </c>
      <c r="G153" s="88"/>
      <c r="H153" s="8" t="s">
        <v>543</v>
      </c>
      <c r="I153" s="8" t="s">
        <v>544</v>
      </c>
      <c r="J153" s="8" t="s">
        <v>545</v>
      </c>
      <c r="K153" s="8" t="s">
        <v>546</v>
      </c>
    </row>
    <row r="154" spans="2:11" ht="31.5" x14ac:dyDescent="0.25">
      <c r="B154" s="77"/>
      <c r="C154" s="78"/>
      <c r="D154" s="2" t="s">
        <v>547</v>
      </c>
      <c r="E154" s="57">
        <v>0</v>
      </c>
      <c r="F154" s="93" t="s">
        <v>1231</v>
      </c>
      <c r="G154" s="93"/>
      <c r="H154" s="57">
        <v>0</v>
      </c>
      <c r="I154" s="57">
        <v>0</v>
      </c>
      <c r="J154" s="57">
        <v>0</v>
      </c>
      <c r="K154" s="55">
        <f>E154+F154+H154+I154+J154</f>
        <v>0</v>
      </c>
    </row>
    <row r="155" spans="2:11" ht="70.5" customHeight="1" x14ac:dyDescent="0.25">
      <c r="B155" s="77"/>
      <c r="C155" s="78"/>
      <c r="D155" s="2" t="s">
        <v>548</v>
      </c>
      <c r="E155" s="8" t="s">
        <v>549</v>
      </c>
      <c r="F155" s="88" t="s">
        <v>550</v>
      </c>
      <c r="G155" s="88"/>
      <c r="H155" s="8" t="s">
        <v>551</v>
      </c>
      <c r="I155" s="8" t="s">
        <v>552</v>
      </c>
      <c r="J155" s="8" t="s">
        <v>553</v>
      </c>
      <c r="K155" s="8" t="s">
        <v>554</v>
      </c>
    </row>
    <row r="156" spans="2:11" ht="15.75" x14ac:dyDescent="0.25">
      <c r="B156" s="77" t="s">
        <v>1207</v>
      </c>
      <c r="C156" s="78" t="s">
        <v>555</v>
      </c>
      <c r="D156" s="2" t="s">
        <v>556</v>
      </c>
      <c r="E156" s="55" t="str">
        <f>E158</f>
        <v>14,4</v>
      </c>
      <c r="F156" s="87" t="str">
        <f>F158</f>
        <v>14,4</v>
      </c>
      <c r="G156" s="87"/>
      <c r="H156" s="55">
        <f>H158</f>
        <v>14.4</v>
      </c>
      <c r="I156" s="55">
        <f>I158</f>
        <v>0</v>
      </c>
      <c r="J156" s="55">
        <f>J158</f>
        <v>0</v>
      </c>
      <c r="K156" s="55">
        <f>E156+F156+H156+I156+J156</f>
        <v>43.2</v>
      </c>
    </row>
    <row r="157" spans="2:11" ht="31.5" x14ac:dyDescent="0.25">
      <c r="B157" s="77"/>
      <c r="C157" s="78"/>
      <c r="D157" s="2" t="s">
        <v>557</v>
      </c>
      <c r="E157" s="8" t="s">
        <v>558</v>
      </c>
      <c r="F157" s="88"/>
      <c r="G157" s="88"/>
      <c r="H157" s="8" t="s">
        <v>559</v>
      </c>
      <c r="I157" s="8" t="s">
        <v>560</v>
      </c>
      <c r="J157" s="8" t="s">
        <v>561</v>
      </c>
      <c r="K157" s="8" t="s">
        <v>562</v>
      </c>
    </row>
    <row r="158" spans="2:11" ht="31.5" x14ac:dyDescent="0.25">
      <c r="B158" s="77"/>
      <c r="C158" s="78"/>
      <c r="D158" s="2" t="s">
        <v>563</v>
      </c>
      <c r="E158" s="8" t="s">
        <v>564</v>
      </c>
      <c r="F158" s="88" t="s">
        <v>565</v>
      </c>
      <c r="G158" s="88"/>
      <c r="H158" s="8">
        <v>14.4</v>
      </c>
      <c r="I158" s="8">
        <v>0</v>
      </c>
      <c r="J158" s="8">
        <v>0</v>
      </c>
      <c r="K158" s="55">
        <f>E158+F158+H158+I158+J158</f>
        <v>43.2</v>
      </c>
    </row>
    <row r="159" spans="2:11" ht="31.5" x14ac:dyDescent="0.25">
      <c r="B159" s="77"/>
      <c r="C159" s="78"/>
      <c r="D159" s="2" t="s">
        <v>566</v>
      </c>
      <c r="E159" s="8" t="s">
        <v>567</v>
      </c>
      <c r="F159" s="88" t="s">
        <v>568</v>
      </c>
      <c r="G159" s="88"/>
      <c r="H159" s="8" t="s">
        <v>569</v>
      </c>
      <c r="I159" s="8" t="s">
        <v>570</v>
      </c>
      <c r="J159" s="8" t="s">
        <v>571</v>
      </c>
      <c r="K159" s="8" t="s">
        <v>572</v>
      </c>
    </row>
    <row r="160" spans="2:11" ht="66.75" customHeight="1" x14ac:dyDescent="0.25">
      <c r="B160" s="77"/>
      <c r="C160" s="78"/>
      <c r="D160" s="2" t="s">
        <v>573</v>
      </c>
      <c r="E160" s="8" t="s">
        <v>574</v>
      </c>
      <c r="F160" s="88" t="s">
        <v>575</v>
      </c>
      <c r="G160" s="88"/>
      <c r="H160" s="8" t="s">
        <v>576</v>
      </c>
      <c r="I160" s="8" t="s">
        <v>577</v>
      </c>
      <c r="J160" s="8" t="s">
        <v>578</v>
      </c>
      <c r="K160" s="8" t="s">
        <v>579</v>
      </c>
    </row>
    <row r="161" spans="2:11" ht="15.75" x14ac:dyDescent="0.25">
      <c r="B161" s="77" t="s">
        <v>1228</v>
      </c>
      <c r="C161" s="78" t="s">
        <v>1233</v>
      </c>
      <c r="D161" s="2" t="s">
        <v>580</v>
      </c>
      <c r="E161" s="55">
        <f>E163</f>
        <v>273.8</v>
      </c>
      <c r="F161" s="87">
        <f>F163</f>
        <v>273.8</v>
      </c>
      <c r="G161" s="87"/>
      <c r="H161" s="55">
        <f>H163</f>
        <v>273.8</v>
      </c>
      <c r="I161" s="55">
        <f>I163</f>
        <v>0</v>
      </c>
      <c r="J161" s="55">
        <f>J163</f>
        <v>0</v>
      </c>
      <c r="K161" s="55">
        <f>E161+F161+H161+I161+J161</f>
        <v>821.40000000000009</v>
      </c>
    </row>
    <row r="162" spans="2:11" ht="31.5" x14ac:dyDescent="0.25">
      <c r="B162" s="77"/>
      <c r="C162" s="78"/>
      <c r="D162" s="2" t="s">
        <v>581</v>
      </c>
      <c r="E162" s="8" t="s">
        <v>582</v>
      </c>
      <c r="F162" s="88" t="s">
        <v>583</v>
      </c>
      <c r="G162" s="88"/>
      <c r="H162" s="8" t="s">
        <v>584</v>
      </c>
      <c r="I162" s="8" t="s">
        <v>585</v>
      </c>
      <c r="J162" s="8" t="s">
        <v>586</v>
      </c>
      <c r="K162" s="8" t="s">
        <v>587</v>
      </c>
    </row>
    <row r="163" spans="2:11" ht="31.5" x14ac:dyDescent="0.25">
      <c r="B163" s="77"/>
      <c r="C163" s="78"/>
      <c r="D163" s="2" t="s">
        <v>588</v>
      </c>
      <c r="E163" s="8">
        <v>273.8</v>
      </c>
      <c r="F163" s="88">
        <v>273.8</v>
      </c>
      <c r="G163" s="88"/>
      <c r="H163" s="8">
        <v>273.8</v>
      </c>
      <c r="I163" s="8">
        <v>0</v>
      </c>
      <c r="J163" s="8">
        <v>0</v>
      </c>
      <c r="K163" s="55">
        <f>E163+F163+H163+I163+J163</f>
        <v>821.40000000000009</v>
      </c>
    </row>
    <row r="164" spans="2:11" ht="31.5" x14ac:dyDescent="0.25">
      <c r="B164" s="77"/>
      <c r="C164" s="78"/>
      <c r="D164" s="2" t="s">
        <v>589</v>
      </c>
      <c r="E164" s="8" t="s">
        <v>590</v>
      </c>
      <c r="F164" s="88" t="s">
        <v>591</v>
      </c>
      <c r="G164" s="88"/>
      <c r="H164" s="8" t="s">
        <v>592</v>
      </c>
      <c r="I164" s="8" t="s">
        <v>593</v>
      </c>
      <c r="J164" s="8" t="s">
        <v>594</v>
      </c>
      <c r="K164" s="8" t="s">
        <v>595</v>
      </c>
    </row>
    <row r="165" spans="2:11" ht="63" customHeight="1" x14ac:dyDescent="0.25">
      <c r="B165" s="77"/>
      <c r="C165" s="78"/>
      <c r="D165" s="2" t="s">
        <v>596</v>
      </c>
      <c r="E165" s="8" t="s">
        <v>597</v>
      </c>
      <c r="F165" s="88" t="s">
        <v>598</v>
      </c>
      <c r="G165" s="88"/>
      <c r="H165" s="8" t="s">
        <v>599</v>
      </c>
      <c r="I165" s="8" t="s">
        <v>600</v>
      </c>
      <c r="J165" s="8" t="s">
        <v>601</v>
      </c>
      <c r="K165" s="8" t="s">
        <v>602</v>
      </c>
    </row>
    <row r="166" spans="2:11" s="51" customFormat="1" ht="18.75" customHeight="1" x14ac:dyDescent="0.25">
      <c r="B166" s="80" t="s">
        <v>1234</v>
      </c>
      <c r="C166" s="83" t="s">
        <v>1240</v>
      </c>
      <c r="D166" s="2" t="s">
        <v>1235</v>
      </c>
      <c r="E166" s="56">
        <f>E168</f>
        <v>5361.9</v>
      </c>
      <c r="F166" s="56">
        <f t="shared" ref="F166:J166" si="4">F168</f>
        <v>0</v>
      </c>
      <c r="G166" s="56">
        <f t="shared" si="4"/>
        <v>2040.8</v>
      </c>
      <c r="H166" s="56">
        <f t="shared" si="4"/>
        <v>2040.8</v>
      </c>
      <c r="I166" s="56">
        <f t="shared" si="4"/>
        <v>0</v>
      </c>
      <c r="J166" s="56">
        <f t="shared" si="4"/>
        <v>0</v>
      </c>
      <c r="K166" s="56">
        <f>E166+G166+H166+I166+J166</f>
        <v>9443.5</v>
      </c>
    </row>
    <row r="167" spans="2:11" s="51" customFormat="1" ht="33" customHeight="1" x14ac:dyDescent="0.25">
      <c r="B167" s="81"/>
      <c r="C167" s="84"/>
      <c r="D167" s="2" t="s">
        <v>1236</v>
      </c>
      <c r="E167" s="53"/>
      <c r="F167" s="53"/>
      <c r="G167" s="53"/>
      <c r="H167" s="53"/>
      <c r="I167" s="53"/>
      <c r="J167" s="53"/>
      <c r="K167" s="53"/>
    </row>
    <row r="168" spans="2:11" s="51" customFormat="1" ht="34.5" customHeight="1" x14ac:dyDescent="0.25">
      <c r="B168" s="81"/>
      <c r="C168" s="84"/>
      <c r="D168" s="2" t="s">
        <v>1237</v>
      </c>
      <c r="E168" s="53">
        <v>5361.9</v>
      </c>
      <c r="F168" s="53"/>
      <c r="G168" s="53">
        <v>2040.8</v>
      </c>
      <c r="H168" s="53">
        <v>2040.8</v>
      </c>
      <c r="I168" s="53">
        <v>0</v>
      </c>
      <c r="J168" s="53">
        <v>0</v>
      </c>
      <c r="K168" s="56">
        <f>E168+G168+H168+J168+I168</f>
        <v>9443.5</v>
      </c>
    </row>
    <row r="169" spans="2:11" s="51" customFormat="1" ht="31.5" customHeight="1" x14ac:dyDescent="0.25">
      <c r="B169" s="81"/>
      <c r="C169" s="84"/>
      <c r="D169" s="2" t="s">
        <v>1238</v>
      </c>
      <c r="E169" s="53"/>
      <c r="F169" s="53"/>
      <c r="G169" s="53"/>
      <c r="H169" s="53"/>
      <c r="I169" s="53"/>
      <c r="J169" s="53"/>
      <c r="K169" s="53"/>
    </row>
    <row r="170" spans="2:11" s="51" customFormat="1" ht="48.75" customHeight="1" x14ac:dyDescent="0.25">
      <c r="B170" s="82"/>
      <c r="C170" s="85"/>
      <c r="D170" s="2" t="s">
        <v>1239</v>
      </c>
      <c r="E170" s="53"/>
      <c r="F170" s="53"/>
      <c r="G170" s="53"/>
      <c r="H170" s="53"/>
      <c r="I170" s="53"/>
      <c r="J170" s="53"/>
      <c r="K170" s="53"/>
    </row>
    <row r="171" spans="2:11" ht="15.75" x14ac:dyDescent="0.25">
      <c r="B171" s="78">
        <v>2.7</v>
      </c>
      <c r="C171" s="79" t="s">
        <v>1208</v>
      </c>
      <c r="D171" s="2" t="s">
        <v>603</v>
      </c>
      <c r="E171" s="55">
        <f>E172+E173</f>
        <v>4861.2</v>
      </c>
      <c r="F171" s="87">
        <f>F172+F173</f>
        <v>4630.2999999999993</v>
      </c>
      <c r="G171" s="87"/>
      <c r="H171" s="55">
        <f>H172+H173</f>
        <v>4630.2999999999993</v>
      </c>
      <c r="I171" s="55">
        <f>I172+I173</f>
        <v>108.8</v>
      </c>
      <c r="J171" s="55">
        <f>J172+J173</f>
        <v>108.8</v>
      </c>
      <c r="K171" s="55">
        <f>E171+F171+H171+I171+J171</f>
        <v>14339.399999999998</v>
      </c>
    </row>
    <row r="172" spans="2:11" ht="31.5" x14ac:dyDescent="0.25">
      <c r="B172" s="78"/>
      <c r="C172" s="79"/>
      <c r="D172" s="2" t="s">
        <v>604</v>
      </c>
      <c r="E172" s="55">
        <f>E177</f>
        <v>145.80000000000001</v>
      </c>
      <c r="F172" s="87">
        <f>F177</f>
        <v>138.9</v>
      </c>
      <c r="G172" s="87"/>
      <c r="H172" s="55">
        <f t="shared" ref="H172:J173" si="5">H177</f>
        <v>138.9</v>
      </c>
      <c r="I172" s="55" t="str">
        <f t="shared" si="5"/>
        <v>108,8</v>
      </c>
      <c r="J172" s="55" t="str">
        <f t="shared" si="5"/>
        <v>108,8</v>
      </c>
      <c r="K172" s="55">
        <f>E172+F172+H172+I172+J172</f>
        <v>641.19999999999993</v>
      </c>
    </row>
    <row r="173" spans="2:11" ht="31.5" x14ac:dyDescent="0.25">
      <c r="B173" s="78"/>
      <c r="C173" s="79"/>
      <c r="D173" s="2" t="s">
        <v>605</v>
      </c>
      <c r="E173" s="55">
        <f>E178</f>
        <v>4715.3999999999996</v>
      </c>
      <c r="F173" s="87">
        <f>F178</f>
        <v>4491.3999999999996</v>
      </c>
      <c r="G173" s="87"/>
      <c r="H173" s="55">
        <f t="shared" si="5"/>
        <v>4491.3999999999996</v>
      </c>
      <c r="I173" s="55">
        <f t="shared" si="5"/>
        <v>0</v>
      </c>
      <c r="J173" s="55">
        <f t="shared" si="5"/>
        <v>0</v>
      </c>
      <c r="K173" s="55">
        <f>E173+F173+H173+I173+J173</f>
        <v>13698.199999999999</v>
      </c>
    </row>
    <row r="174" spans="2:11" ht="31.5" x14ac:dyDescent="0.25">
      <c r="B174" s="78"/>
      <c r="C174" s="79"/>
      <c r="D174" s="2" t="s">
        <v>606</v>
      </c>
      <c r="E174" s="3" t="s">
        <v>607</v>
      </c>
      <c r="F174" s="86" t="s">
        <v>608</v>
      </c>
      <c r="G174" s="86"/>
      <c r="H174" s="3" t="s">
        <v>609</v>
      </c>
      <c r="I174" s="3" t="s">
        <v>610</v>
      </c>
      <c r="J174" s="3" t="s">
        <v>611</v>
      </c>
      <c r="K174" s="3" t="s">
        <v>612</v>
      </c>
    </row>
    <row r="175" spans="2:11" ht="63" customHeight="1" x14ac:dyDescent="0.25">
      <c r="B175" s="78"/>
      <c r="C175" s="79"/>
      <c r="D175" s="2" t="s">
        <v>613</v>
      </c>
      <c r="E175" s="3" t="s">
        <v>614</v>
      </c>
      <c r="F175" s="86" t="s">
        <v>615</v>
      </c>
      <c r="G175" s="86"/>
      <c r="H175" s="3" t="s">
        <v>616</v>
      </c>
      <c r="I175" s="3" t="s">
        <v>617</v>
      </c>
      <c r="J175" s="3" t="s">
        <v>618</v>
      </c>
      <c r="K175" s="3" t="s">
        <v>619</v>
      </c>
    </row>
    <row r="176" spans="2:11" ht="15.75" x14ac:dyDescent="0.25">
      <c r="B176" s="77" t="s">
        <v>1209</v>
      </c>
      <c r="C176" s="78" t="s">
        <v>620</v>
      </c>
      <c r="D176" s="2" t="s">
        <v>621</v>
      </c>
      <c r="E176" s="55">
        <f>E177+E178</f>
        <v>4861.2</v>
      </c>
      <c r="F176" s="87">
        <f>F177+F178</f>
        <v>4630.2999999999993</v>
      </c>
      <c r="G176" s="87"/>
      <c r="H176" s="55">
        <f>H177+H178</f>
        <v>4630.2999999999993</v>
      </c>
      <c r="I176" s="55">
        <f>I177+I178</f>
        <v>108.8</v>
      </c>
      <c r="J176" s="55">
        <f>J177+J178</f>
        <v>108.8</v>
      </c>
      <c r="K176" s="55">
        <f>E176+F176+H176+I176+J176</f>
        <v>14339.399999999998</v>
      </c>
    </row>
    <row r="177" spans="2:11" ht="31.5" x14ac:dyDescent="0.25">
      <c r="B177" s="77"/>
      <c r="C177" s="78"/>
      <c r="D177" s="2" t="s">
        <v>622</v>
      </c>
      <c r="E177" s="19">
        <v>145.80000000000001</v>
      </c>
      <c r="F177" s="88">
        <v>138.9</v>
      </c>
      <c r="G177" s="88"/>
      <c r="H177" s="19">
        <v>138.9</v>
      </c>
      <c r="I177" s="19" t="s">
        <v>623</v>
      </c>
      <c r="J177" s="19" t="s">
        <v>624</v>
      </c>
      <c r="K177" s="55">
        <f>E177+F177+H177+I177+J177</f>
        <v>641.19999999999993</v>
      </c>
    </row>
    <row r="178" spans="2:11" ht="31.5" x14ac:dyDescent="0.25">
      <c r="B178" s="77"/>
      <c r="C178" s="78"/>
      <c r="D178" s="2" t="s">
        <v>625</v>
      </c>
      <c r="E178" s="19">
        <v>4715.3999999999996</v>
      </c>
      <c r="F178" s="88">
        <v>4491.3999999999996</v>
      </c>
      <c r="G178" s="88"/>
      <c r="H178" s="19">
        <v>4491.3999999999996</v>
      </c>
      <c r="I178" s="19">
        <v>0</v>
      </c>
      <c r="J178" s="19">
        <v>0</v>
      </c>
      <c r="K178" s="55">
        <f>E178+F178+H178+I178+J178</f>
        <v>13698.199999999999</v>
      </c>
    </row>
    <row r="179" spans="2:11" ht="31.5" x14ac:dyDescent="0.25">
      <c r="B179" s="77"/>
      <c r="C179" s="78"/>
      <c r="D179" s="2" t="s">
        <v>626</v>
      </c>
      <c r="E179" s="3" t="s">
        <v>627</v>
      </c>
      <c r="F179" s="86" t="s">
        <v>628</v>
      </c>
      <c r="G179" s="86"/>
      <c r="H179" s="3" t="s">
        <v>629</v>
      </c>
      <c r="I179" s="3" t="s">
        <v>630</v>
      </c>
      <c r="J179" s="3" t="s">
        <v>631</v>
      </c>
      <c r="K179" s="3" t="s">
        <v>632</v>
      </c>
    </row>
    <row r="180" spans="2:11" ht="66" customHeight="1" x14ac:dyDescent="0.25">
      <c r="B180" s="77"/>
      <c r="C180" s="78"/>
      <c r="D180" s="2" t="s">
        <v>633</v>
      </c>
      <c r="E180" s="3" t="s">
        <v>634</v>
      </c>
      <c r="F180" s="86" t="s">
        <v>635</v>
      </c>
      <c r="G180" s="86"/>
      <c r="H180" s="3" t="s">
        <v>636</v>
      </c>
      <c r="I180" s="3" t="s">
        <v>637</v>
      </c>
      <c r="J180" s="3" t="s">
        <v>638</v>
      </c>
      <c r="K180" s="3" t="s">
        <v>639</v>
      </c>
    </row>
    <row r="181" spans="2:11" ht="19.5" customHeight="1" x14ac:dyDescent="0.25">
      <c r="B181" s="86" t="s">
        <v>1286</v>
      </c>
      <c r="C181" s="86"/>
      <c r="D181" s="86"/>
      <c r="E181" s="86"/>
      <c r="F181" s="86"/>
      <c r="G181" s="86"/>
      <c r="H181" s="86"/>
      <c r="I181" s="86"/>
      <c r="J181" s="86"/>
      <c r="K181" s="86"/>
    </row>
    <row r="182" spans="2:11" ht="15.75" x14ac:dyDescent="0.25">
      <c r="B182" s="78">
        <v>3.1</v>
      </c>
      <c r="C182" s="79" t="s">
        <v>1224</v>
      </c>
      <c r="D182" s="2" t="s">
        <v>640</v>
      </c>
      <c r="E182" s="55">
        <f>E183</f>
        <v>6518.0999999999995</v>
      </c>
      <c r="F182" s="87">
        <f>F183</f>
        <v>5121.2</v>
      </c>
      <c r="G182" s="87"/>
      <c r="H182" s="55">
        <f>H183</f>
        <v>5121.2</v>
      </c>
      <c r="I182" s="55">
        <f>I183</f>
        <v>4580</v>
      </c>
      <c r="J182" s="55">
        <f>J183</f>
        <v>4580</v>
      </c>
      <c r="K182" s="55">
        <f>E182+F182+H182+I182+J182</f>
        <v>25920.5</v>
      </c>
    </row>
    <row r="183" spans="2:11" ht="31.5" x14ac:dyDescent="0.25">
      <c r="B183" s="78"/>
      <c r="C183" s="79"/>
      <c r="D183" s="2" t="s">
        <v>641</v>
      </c>
      <c r="E183" s="55">
        <f>E188+E193+E198+E203+E208</f>
        <v>6518.0999999999995</v>
      </c>
      <c r="F183" s="87">
        <f>F188+F193+F198+F203+G208</f>
        <v>5121.2</v>
      </c>
      <c r="G183" s="87"/>
      <c r="H183" s="55">
        <f>H188+H193+H198+H203+H208</f>
        <v>5121.2</v>
      </c>
      <c r="I183" s="55">
        <f>I188+I193+I198+I203</f>
        <v>4580</v>
      </c>
      <c r="J183" s="55">
        <f>J188+J193+J198+J203</f>
        <v>4580</v>
      </c>
      <c r="K183" s="55">
        <f>E183+F183+H183+I183+J183</f>
        <v>25920.5</v>
      </c>
    </row>
    <row r="184" spans="2:11" ht="31.5" x14ac:dyDescent="0.25">
      <c r="B184" s="78"/>
      <c r="C184" s="79"/>
      <c r="D184" s="2" t="s">
        <v>642</v>
      </c>
      <c r="E184" s="10" t="s">
        <v>643</v>
      </c>
      <c r="F184" s="88" t="s">
        <v>644</v>
      </c>
      <c r="G184" s="88"/>
      <c r="H184" s="10" t="s">
        <v>645</v>
      </c>
      <c r="I184" s="10" t="s">
        <v>646</v>
      </c>
      <c r="J184" s="10" t="s">
        <v>647</v>
      </c>
      <c r="K184" s="10" t="s">
        <v>648</v>
      </c>
    </row>
    <row r="185" spans="2:11" ht="31.5" x14ac:dyDescent="0.25">
      <c r="B185" s="78"/>
      <c r="C185" s="79"/>
      <c r="D185" s="2" t="s">
        <v>649</v>
      </c>
      <c r="E185" s="10" t="s">
        <v>650</v>
      </c>
      <c r="F185" s="88" t="s">
        <v>651</v>
      </c>
      <c r="G185" s="88"/>
      <c r="H185" s="10" t="s">
        <v>652</v>
      </c>
      <c r="I185" s="10" t="s">
        <v>653</v>
      </c>
      <c r="J185" s="10" t="s">
        <v>654</v>
      </c>
      <c r="K185" s="10" t="s">
        <v>655</v>
      </c>
    </row>
    <row r="186" spans="2:11" ht="62.25" customHeight="1" x14ac:dyDescent="0.25">
      <c r="B186" s="78"/>
      <c r="C186" s="79"/>
      <c r="D186" s="2" t="s">
        <v>656</v>
      </c>
      <c r="E186" s="10" t="s">
        <v>657</v>
      </c>
      <c r="F186" s="88" t="s">
        <v>658</v>
      </c>
      <c r="G186" s="88"/>
      <c r="H186" s="10" t="s">
        <v>659</v>
      </c>
      <c r="I186" s="10" t="s">
        <v>660</v>
      </c>
      <c r="J186" s="10" t="s">
        <v>661</v>
      </c>
      <c r="K186" s="10" t="s">
        <v>662</v>
      </c>
    </row>
    <row r="187" spans="2:11" ht="15.75" x14ac:dyDescent="0.25">
      <c r="B187" s="77" t="s">
        <v>1210</v>
      </c>
      <c r="C187" s="78" t="s">
        <v>663</v>
      </c>
      <c r="D187" s="2" t="s">
        <v>664</v>
      </c>
      <c r="E187" s="55" t="str">
        <f>E188</f>
        <v>450,0</v>
      </c>
      <c r="F187" s="87" t="str">
        <f>F188</f>
        <v>450,0</v>
      </c>
      <c r="G187" s="87"/>
      <c r="H187" s="55" t="str">
        <f>H188</f>
        <v>450,0</v>
      </c>
      <c r="I187" s="55" t="str">
        <f>I188</f>
        <v>450,0</v>
      </c>
      <c r="J187" s="55" t="str">
        <f>J188</f>
        <v>450,0</v>
      </c>
      <c r="K187" s="55">
        <f>E187+F187+H187+I187+J187</f>
        <v>2250</v>
      </c>
    </row>
    <row r="188" spans="2:11" ht="31.5" x14ac:dyDescent="0.25">
      <c r="B188" s="77"/>
      <c r="C188" s="78"/>
      <c r="D188" s="2" t="s">
        <v>665</v>
      </c>
      <c r="E188" s="57" t="s">
        <v>1232</v>
      </c>
      <c r="F188" s="93" t="s">
        <v>1232</v>
      </c>
      <c r="G188" s="93"/>
      <c r="H188" s="57" t="s">
        <v>1232</v>
      </c>
      <c r="I188" s="57" t="s">
        <v>1232</v>
      </c>
      <c r="J188" s="57" t="s">
        <v>1232</v>
      </c>
      <c r="K188" s="55">
        <f>E188+F188+H188+I188+J188</f>
        <v>2250</v>
      </c>
    </row>
    <row r="189" spans="2:11" ht="31.5" x14ac:dyDescent="0.25">
      <c r="B189" s="77"/>
      <c r="C189" s="78"/>
      <c r="D189" s="2" t="s">
        <v>666</v>
      </c>
      <c r="E189" s="10" t="s">
        <v>667</v>
      </c>
      <c r="F189" s="88" t="s">
        <v>668</v>
      </c>
      <c r="G189" s="88"/>
      <c r="H189" s="10" t="s">
        <v>669</v>
      </c>
      <c r="I189" s="10" t="s">
        <v>670</v>
      </c>
      <c r="J189" s="10" t="s">
        <v>671</v>
      </c>
      <c r="K189" s="10" t="s">
        <v>672</v>
      </c>
    </row>
    <row r="190" spans="2:11" ht="31.5" x14ac:dyDescent="0.25">
      <c r="B190" s="77"/>
      <c r="C190" s="78"/>
      <c r="D190" s="2" t="s">
        <v>673</v>
      </c>
      <c r="E190" s="10" t="s">
        <v>674</v>
      </c>
      <c r="F190" s="88" t="s">
        <v>675</v>
      </c>
      <c r="G190" s="88"/>
      <c r="H190" s="10" t="s">
        <v>676</v>
      </c>
      <c r="I190" s="10" t="s">
        <v>677</v>
      </c>
      <c r="J190" s="10" t="s">
        <v>678</v>
      </c>
      <c r="K190" s="10" t="s">
        <v>679</v>
      </c>
    </row>
    <row r="191" spans="2:11" ht="63.75" customHeight="1" x14ac:dyDescent="0.25">
      <c r="B191" s="77"/>
      <c r="C191" s="78"/>
      <c r="D191" s="2" t="s">
        <v>680</v>
      </c>
      <c r="E191" s="10" t="s">
        <v>681</v>
      </c>
      <c r="F191" s="88" t="s">
        <v>682</v>
      </c>
      <c r="G191" s="88"/>
      <c r="H191" s="10" t="s">
        <v>683</v>
      </c>
      <c r="I191" s="10" t="s">
        <v>684</v>
      </c>
      <c r="J191" s="10" t="s">
        <v>685</v>
      </c>
      <c r="K191" s="10" t="s">
        <v>686</v>
      </c>
    </row>
    <row r="192" spans="2:11" ht="16.5" x14ac:dyDescent="0.25">
      <c r="B192" s="77" t="s">
        <v>1211</v>
      </c>
      <c r="C192" s="78" t="s">
        <v>687</v>
      </c>
      <c r="D192" s="2" t="s">
        <v>688</v>
      </c>
      <c r="E192" s="55">
        <f>E193</f>
        <v>4371.2</v>
      </c>
      <c r="F192" s="87">
        <f>F193</f>
        <v>4371.2</v>
      </c>
      <c r="G192" s="87"/>
      <c r="H192" s="55">
        <f>H193</f>
        <v>4371.2</v>
      </c>
      <c r="I192" s="55" t="str">
        <f>I193</f>
        <v>4130,0</v>
      </c>
      <c r="J192" s="55" t="str">
        <f>J193</f>
        <v>4130,0</v>
      </c>
      <c r="K192" s="50">
        <f>E192+F192+H192+I192+J192</f>
        <v>21373.599999999999</v>
      </c>
    </row>
    <row r="193" spans="2:11" ht="31.5" x14ac:dyDescent="0.25">
      <c r="B193" s="77"/>
      <c r="C193" s="78"/>
      <c r="D193" s="2" t="s">
        <v>689</v>
      </c>
      <c r="E193" s="10">
        <v>4371.2</v>
      </c>
      <c r="F193" s="88">
        <v>4371.2</v>
      </c>
      <c r="G193" s="88"/>
      <c r="H193" s="10">
        <v>4371.2</v>
      </c>
      <c r="I193" s="10" t="s">
        <v>690</v>
      </c>
      <c r="J193" s="10" t="s">
        <v>691</v>
      </c>
      <c r="K193" s="50">
        <f>E193+F193+H193+I193+J193</f>
        <v>21373.599999999999</v>
      </c>
    </row>
    <row r="194" spans="2:11" ht="31.5" x14ac:dyDescent="0.25">
      <c r="B194" s="77"/>
      <c r="C194" s="78"/>
      <c r="D194" s="2" t="s">
        <v>692</v>
      </c>
      <c r="E194" s="10" t="s">
        <v>693</v>
      </c>
      <c r="F194" s="88" t="s">
        <v>694</v>
      </c>
      <c r="G194" s="88"/>
      <c r="H194" s="10" t="s">
        <v>695</v>
      </c>
      <c r="I194" s="10" t="s">
        <v>696</v>
      </c>
      <c r="J194" s="10" t="s">
        <v>697</v>
      </c>
      <c r="K194" s="10" t="s">
        <v>698</v>
      </c>
    </row>
    <row r="195" spans="2:11" ht="31.5" x14ac:dyDescent="0.25">
      <c r="B195" s="77"/>
      <c r="C195" s="78"/>
      <c r="D195" s="2" t="s">
        <v>699</v>
      </c>
      <c r="E195" s="10" t="s">
        <v>700</v>
      </c>
      <c r="F195" s="88" t="s">
        <v>701</v>
      </c>
      <c r="G195" s="88"/>
      <c r="H195" s="10" t="s">
        <v>702</v>
      </c>
      <c r="I195" s="10" t="s">
        <v>703</v>
      </c>
      <c r="J195" s="10" t="s">
        <v>704</v>
      </c>
      <c r="K195" s="10" t="s">
        <v>705</v>
      </c>
    </row>
    <row r="196" spans="2:11" ht="105.75" customHeight="1" x14ac:dyDescent="0.25">
      <c r="B196" s="77"/>
      <c r="C196" s="78"/>
      <c r="D196" s="2" t="s">
        <v>706</v>
      </c>
      <c r="E196" s="10" t="s">
        <v>707</v>
      </c>
      <c r="F196" s="88" t="s">
        <v>708</v>
      </c>
      <c r="G196" s="88"/>
      <c r="H196" s="10" t="s">
        <v>709</v>
      </c>
      <c r="I196" s="10" t="s">
        <v>710</v>
      </c>
      <c r="J196" s="10" t="s">
        <v>711</v>
      </c>
      <c r="K196" s="10" t="s">
        <v>712</v>
      </c>
    </row>
    <row r="197" spans="2:11" ht="16.5" x14ac:dyDescent="0.25">
      <c r="B197" s="94" t="s">
        <v>1212</v>
      </c>
      <c r="C197" s="78" t="s">
        <v>713</v>
      </c>
      <c r="D197" s="2" t="s">
        <v>714</v>
      </c>
      <c r="E197" s="50">
        <f>E198</f>
        <v>1387.2</v>
      </c>
      <c r="F197" s="87" t="str">
        <f>F198</f>
        <v>0,0</v>
      </c>
      <c r="G197" s="87"/>
      <c r="H197" s="55" t="str">
        <f>H198</f>
        <v>0,0</v>
      </c>
      <c r="I197" s="55" t="str">
        <f>I198</f>
        <v>0,0</v>
      </c>
      <c r="J197" s="55" t="str">
        <f>J198</f>
        <v>0,0</v>
      </c>
      <c r="K197" s="55">
        <f>E197+F197+H197+I197+J197</f>
        <v>1387.2</v>
      </c>
    </row>
    <row r="198" spans="2:11" ht="31.5" x14ac:dyDescent="0.25">
      <c r="B198" s="94"/>
      <c r="C198" s="78"/>
      <c r="D198" s="2" t="s">
        <v>715</v>
      </c>
      <c r="E198" s="11">
        <v>1387.2</v>
      </c>
      <c r="F198" s="88" t="s">
        <v>716</v>
      </c>
      <c r="G198" s="88"/>
      <c r="H198" s="10" t="s">
        <v>717</v>
      </c>
      <c r="I198" s="10" t="s">
        <v>718</v>
      </c>
      <c r="J198" s="10" t="s">
        <v>719</v>
      </c>
      <c r="K198" s="55">
        <f>E198+F198+H198+I198+J198</f>
        <v>1387.2</v>
      </c>
    </row>
    <row r="199" spans="2:11" ht="31.5" x14ac:dyDescent="0.25">
      <c r="B199" s="94"/>
      <c r="C199" s="78"/>
      <c r="D199" s="2" t="s">
        <v>720</v>
      </c>
      <c r="E199" s="10" t="s">
        <v>721</v>
      </c>
      <c r="F199" s="88" t="s">
        <v>722</v>
      </c>
      <c r="G199" s="88"/>
      <c r="H199" s="10" t="s">
        <v>723</v>
      </c>
      <c r="I199" s="10" t="s">
        <v>724</v>
      </c>
      <c r="J199" s="10" t="s">
        <v>725</v>
      </c>
      <c r="K199" s="10" t="s">
        <v>12</v>
      </c>
    </row>
    <row r="200" spans="2:11" ht="31.5" x14ac:dyDescent="0.25">
      <c r="B200" s="94"/>
      <c r="C200" s="78"/>
      <c r="D200" s="2" t="s">
        <v>726</v>
      </c>
      <c r="E200" s="10" t="s">
        <v>727</v>
      </c>
      <c r="F200" s="88" t="s">
        <v>728</v>
      </c>
      <c r="G200" s="88"/>
      <c r="H200" s="10" t="s">
        <v>729</v>
      </c>
      <c r="I200" s="10" t="s">
        <v>730</v>
      </c>
      <c r="J200" s="10" t="s">
        <v>731</v>
      </c>
      <c r="K200" s="10" t="s">
        <v>732</v>
      </c>
    </row>
    <row r="201" spans="2:11" ht="63" x14ac:dyDescent="0.25">
      <c r="B201" s="94"/>
      <c r="C201" s="78"/>
      <c r="D201" s="2" t="s">
        <v>733</v>
      </c>
      <c r="E201" s="10" t="s">
        <v>734</v>
      </c>
      <c r="F201" s="88" t="s">
        <v>735</v>
      </c>
      <c r="G201" s="88"/>
      <c r="H201" s="10" t="s">
        <v>736</v>
      </c>
      <c r="I201" s="10" t="s">
        <v>737</v>
      </c>
      <c r="J201" s="10" t="s">
        <v>738</v>
      </c>
      <c r="K201" s="10" t="s">
        <v>739</v>
      </c>
    </row>
    <row r="202" spans="2:11" ht="16.5" x14ac:dyDescent="0.25">
      <c r="B202" s="77" t="s">
        <v>1213</v>
      </c>
      <c r="C202" s="78" t="s">
        <v>1243</v>
      </c>
      <c r="D202" s="2" t="s">
        <v>741</v>
      </c>
      <c r="E202" s="55">
        <f>E203</f>
        <v>300</v>
      </c>
      <c r="F202" s="91">
        <f>F203</f>
        <v>300</v>
      </c>
      <c r="G202" s="91"/>
      <c r="H202" s="55">
        <f>H203</f>
        <v>300</v>
      </c>
      <c r="I202" s="55" t="str">
        <f>I203</f>
        <v>0,0</v>
      </c>
      <c r="J202" s="55" t="str">
        <f>J203</f>
        <v>0,0</v>
      </c>
      <c r="K202" s="55">
        <f>E202+F202+H202+I202+J202</f>
        <v>900</v>
      </c>
    </row>
    <row r="203" spans="2:11" ht="31.5" x14ac:dyDescent="0.25">
      <c r="B203" s="77"/>
      <c r="C203" s="78"/>
      <c r="D203" s="2" t="s">
        <v>742</v>
      </c>
      <c r="E203" s="10">
        <v>300</v>
      </c>
      <c r="F203" s="95">
        <v>300</v>
      </c>
      <c r="G203" s="95"/>
      <c r="H203" s="10">
        <v>300</v>
      </c>
      <c r="I203" s="10" t="s">
        <v>743</v>
      </c>
      <c r="J203" s="10" t="s">
        <v>744</v>
      </c>
      <c r="K203" s="55">
        <f>E203+F203+H203+I203+J203</f>
        <v>900</v>
      </c>
    </row>
    <row r="204" spans="2:11" ht="31.5" x14ac:dyDescent="0.25">
      <c r="B204" s="77"/>
      <c r="C204" s="78"/>
      <c r="D204" s="2" t="s">
        <v>745</v>
      </c>
      <c r="E204" s="11" t="s">
        <v>1241</v>
      </c>
      <c r="F204" s="88" t="s">
        <v>746</v>
      </c>
      <c r="G204" s="88"/>
      <c r="H204" s="10" t="s">
        <v>747</v>
      </c>
      <c r="I204" s="10" t="s">
        <v>748</v>
      </c>
      <c r="J204" s="10" t="s">
        <v>749</v>
      </c>
      <c r="K204" s="10" t="s">
        <v>750</v>
      </c>
    </row>
    <row r="205" spans="2:11" ht="31.5" x14ac:dyDescent="0.25">
      <c r="B205" s="77"/>
      <c r="C205" s="78"/>
      <c r="D205" s="2" t="s">
        <v>751</v>
      </c>
      <c r="E205" s="11" t="s">
        <v>752</v>
      </c>
      <c r="F205" s="88" t="s">
        <v>753</v>
      </c>
      <c r="G205" s="88"/>
      <c r="H205" s="10" t="s">
        <v>754</v>
      </c>
      <c r="I205" s="10" t="s">
        <v>755</v>
      </c>
      <c r="J205" s="10" t="s">
        <v>756</v>
      </c>
      <c r="K205" s="10" t="s">
        <v>757</v>
      </c>
    </row>
    <row r="206" spans="2:11" ht="63.75" customHeight="1" x14ac:dyDescent="0.25">
      <c r="B206" s="77"/>
      <c r="C206" s="78"/>
      <c r="D206" s="2" t="s">
        <v>758</v>
      </c>
      <c r="E206" s="11" t="s">
        <v>759</v>
      </c>
      <c r="F206" s="88" t="s">
        <v>760</v>
      </c>
      <c r="G206" s="88"/>
      <c r="H206" s="10" t="s">
        <v>761</v>
      </c>
      <c r="I206" s="10" t="s">
        <v>762</v>
      </c>
      <c r="J206" s="10" t="s">
        <v>763</v>
      </c>
      <c r="K206" s="10" t="s">
        <v>764</v>
      </c>
    </row>
    <row r="207" spans="2:11" s="51" customFormat="1" ht="19.5" customHeight="1" x14ac:dyDescent="0.25">
      <c r="B207" s="80" t="s">
        <v>1242</v>
      </c>
      <c r="C207" s="83" t="s">
        <v>1282</v>
      </c>
      <c r="D207" s="2" t="s">
        <v>1235</v>
      </c>
      <c r="E207" s="54">
        <f>E208</f>
        <v>9.6999999999999993</v>
      </c>
      <c r="F207" s="54">
        <f t="shared" ref="F207:J207" si="6">F208</f>
        <v>9.6</v>
      </c>
      <c r="G207" s="54">
        <f t="shared" si="6"/>
        <v>0</v>
      </c>
      <c r="H207" s="54">
        <f t="shared" si="6"/>
        <v>0</v>
      </c>
      <c r="I207" s="54">
        <f t="shared" si="6"/>
        <v>0</v>
      </c>
      <c r="J207" s="54">
        <f t="shared" si="6"/>
        <v>0</v>
      </c>
      <c r="K207" s="56">
        <f>E207+G207+H207+I207+J207</f>
        <v>9.6999999999999993</v>
      </c>
    </row>
    <row r="208" spans="2:11" s="51" customFormat="1" ht="18" customHeight="1" x14ac:dyDescent="0.25">
      <c r="B208" s="81"/>
      <c r="C208" s="84"/>
      <c r="D208" s="2" t="s">
        <v>1236</v>
      </c>
      <c r="E208" s="52">
        <v>9.6999999999999993</v>
      </c>
      <c r="F208" s="52">
        <v>9.6</v>
      </c>
      <c r="G208" s="52">
        <v>0</v>
      </c>
      <c r="H208" s="52">
        <v>0</v>
      </c>
      <c r="I208" s="52">
        <v>0</v>
      </c>
      <c r="J208" s="52">
        <v>0</v>
      </c>
      <c r="K208" s="56">
        <f>E208+G208+H208+I208+J208</f>
        <v>9.6999999999999993</v>
      </c>
    </row>
    <row r="209" spans="2:11" s="51" customFormat="1" ht="46.5" customHeight="1" x14ac:dyDescent="0.25">
      <c r="B209" s="81"/>
      <c r="C209" s="84"/>
      <c r="D209" s="2" t="s">
        <v>1237</v>
      </c>
      <c r="E209" s="52" t="s">
        <v>1241</v>
      </c>
      <c r="F209" s="53" t="s">
        <v>1241</v>
      </c>
      <c r="G209" s="53" t="s">
        <v>1241</v>
      </c>
      <c r="H209" s="53" t="s">
        <v>1241</v>
      </c>
      <c r="I209" s="53" t="s">
        <v>1241</v>
      </c>
      <c r="J209" s="53" t="s">
        <v>1241</v>
      </c>
      <c r="K209" s="53" t="s">
        <v>1241</v>
      </c>
    </row>
    <row r="210" spans="2:11" s="51" customFormat="1" ht="36" customHeight="1" x14ac:dyDescent="0.25">
      <c r="B210" s="81"/>
      <c r="C210" s="84"/>
      <c r="D210" s="2" t="s">
        <v>1238</v>
      </c>
      <c r="E210" s="52" t="s">
        <v>1241</v>
      </c>
      <c r="F210" s="53" t="s">
        <v>1241</v>
      </c>
      <c r="G210" s="53" t="s">
        <v>1241</v>
      </c>
      <c r="H210" s="53" t="s">
        <v>1241</v>
      </c>
      <c r="I210" s="53" t="s">
        <v>1241</v>
      </c>
      <c r="J210" s="53" t="s">
        <v>1241</v>
      </c>
      <c r="K210" s="53" t="s">
        <v>1241</v>
      </c>
    </row>
    <row r="211" spans="2:11" s="51" customFormat="1" ht="61.5" customHeight="1" x14ac:dyDescent="0.25">
      <c r="B211" s="82"/>
      <c r="C211" s="85"/>
      <c r="D211" s="2" t="s">
        <v>1239</v>
      </c>
      <c r="E211" s="52" t="s">
        <v>1241</v>
      </c>
      <c r="F211" s="53" t="s">
        <v>1241</v>
      </c>
      <c r="G211" s="53" t="s">
        <v>1241</v>
      </c>
      <c r="H211" s="53" t="s">
        <v>1241</v>
      </c>
      <c r="I211" s="53" t="s">
        <v>1241</v>
      </c>
      <c r="J211" s="53" t="s">
        <v>1241</v>
      </c>
      <c r="K211" s="53" t="s">
        <v>1241</v>
      </c>
    </row>
    <row r="212" spans="2:11" ht="16.5" x14ac:dyDescent="0.25">
      <c r="B212" s="78">
        <v>3.2</v>
      </c>
      <c r="C212" s="79" t="s">
        <v>1214</v>
      </c>
      <c r="D212" s="2" t="s">
        <v>765</v>
      </c>
      <c r="E212" s="50">
        <f>E213</f>
        <v>2450</v>
      </c>
      <c r="F212" s="87">
        <f>F213</f>
        <v>2450</v>
      </c>
      <c r="G212" s="87"/>
      <c r="H212" s="55">
        <f>H213</f>
        <v>2450</v>
      </c>
      <c r="I212" s="55">
        <f>I213</f>
        <v>2450</v>
      </c>
      <c r="J212" s="55">
        <f>J213</f>
        <v>2450</v>
      </c>
      <c r="K212" s="50">
        <f>E212+F212+H212+I212+J212</f>
        <v>12250</v>
      </c>
    </row>
    <row r="213" spans="2:11" ht="31.5" x14ac:dyDescent="0.25">
      <c r="B213" s="78"/>
      <c r="C213" s="79"/>
      <c r="D213" s="2" t="s">
        <v>766</v>
      </c>
      <c r="E213" s="50">
        <f>E218+E223</f>
        <v>2450</v>
      </c>
      <c r="F213" s="87">
        <f>F218+F223</f>
        <v>2450</v>
      </c>
      <c r="G213" s="87"/>
      <c r="H213" s="55">
        <f>H218+H223</f>
        <v>2450</v>
      </c>
      <c r="I213" s="55">
        <f>I218+I223</f>
        <v>2450</v>
      </c>
      <c r="J213" s="55">
        <f>J218+J223</f>
        <v>2450</v>
      </c>
      <c r="K213" s="50">
        <f>E213+F213+H213+I213+J213</f>
        <v>12250</v>
      </c>
    </row>
    <row r="214" spans="2:11" ht="31.5" x14ac:dyDescent="0.25">
      <c r="B214" s="78"/>
      <c r="C214" s="79"/>
      <c r="D214" s="2" t="s">
        <v>767</v>
      </c>
      <c r="E214" s="12" t="s">
        <v>768</v>
      </c>
      <c r="F214" s="88" t="s">
        <v>769</v>
      </c>
      <c r="G214" s="88"/>
      <c r="H214" s="12" t="s">
        <v>770</v>
      </c>
      <c r="I214" s="12" t="s">
        <v>771</v>
      </c>
      <c r="J214" s="12" t="s">
        <v>772</v>
      </c>
      <c r="K214" s="12" t="s">
        <v>773</v>
      </c>
    </row>
    <row r="215" spans="2:11" ht="31.5" x14ac:dyDescent="0.25">
      <c r="B215" s="78"/>
      <c r="C215" s="79"/>
      <c r="D215" s="2" t="s">
        <v>774</v>
      </c>
      <c r="E215" s="12" t="s">
        <v>775</v>
      </c>
      <c r="F215" s="88" t="s">
        <v>776</v>
      </c>
      <c r="G215" s="88"/>
      <c r="H215" s="12" t="s">
        <v>777</v>
      </c>
      <c r="I215" s="12" t="s">
        <v>778</v>
      </c>
      <c r="J215" s="12" t="s">
        <v>779</v>
      </c>
      <c r="K215" s="12" t="s">
        <v>780</v>
      </c>
    </row>
    <row r="216" spans="2:11" ht="63" customHeight="1" x14ac:dyDescent="0.25">
      <c r="B216" s="78"/>
      <c r="C216" s="79"/>
      <c r="D216" s="2" t="s">
        <v>781</v>
      </c>
      <c r="E216" s="12" t="s">
        <v>782</v>
      </c>
      <c r="F216" s="88" t="s">
        <v>783</v>
      </c>
      <c r="G216" s="88"/>
      <c r="H216" s="12" t="s">
        <v>784</v>
      </c>
      <c r="I216" s="12" t="s">
        <v>785</v>
      </c>
      <c r="J216" s="12" t="s">
        <v>786</v>
      </c>
      <c r="K216" s="12" t="s">
        <v>787</v>
      </c>
    </row>
    <row r="217" spans="2:11" ht="16.5" x14ac:dyDescent="0.25">
      <c r="B217" s="77" t="s">
        <v>1215</v>
      </c>
      <c r="C217" s="78" t="s">
        <v>788</v>
      </c>
      <c r="D217" s="2" t="s">
        <v>789</v>
      </c>
      <c r="E217" s="50" t="str">
        <f>E218</f>
        <v>2400,0</v>
      </c>
      <c r="F217" s="87" t="str">
        <f>F218</f>
        <v>2400,0</v>
      </c>
      <c r="G217" s="87"/>
      <c r="H217" s="55" t="str">
        <f>H218</f>
        <v>2400,0</v>
      </c>
      <c r="I217" s="55" t="str">
        <f>I218</f>
        <v>2400,0</v>
      </c>
      <c r="J217" s="55" t="str">
        <f>J218</f>
        <v>2400,0</v>
      </c>
      <c r="K217" s="50">
        <f>E217+F217+H217+I217+J217</f>
        <v>12000</v>
      </c>
    </row>
    <row r="218" spans="2:11" ht="31.5" x14ac:dyDescent="0.25">
      <c r="B218" s="77"/>
      <c r="C218" s="78"/>
      <c r="D218" s="2" t="s">
        <v>790</v>
      </c>
      <c r="E218" s="13" t="s">
        <v>791</v>
      </c>
      <c r="F218" s="88" t="s">
        <v>792</v>
      </c>
      <c r="G218" s="88"/>
      <c r="H218" s="12" t="s">
        <v>793</v>
      </c>
      <c r="I218" s="12" t="s">
        <v>794</v>
      </c>
      <c r="J218" s="12" t="s">
        <v>795</v>
      </c>
      <c r="K218" s="50">
        <f>E218+F218+H218+I218+J218</f>
        <v>12000</v>
      </c>
    </row>
    <row r="219" spans="2:11" ht="31.5" x14ac:dyDescent="0.25">
      <c r="B219" s="77"/>
      <c r="C219" s="78"/>
      <c r="D219" s="2" t="s">
        <v>796</v>
      </c>
      <c r="E219" s="12" t="s">
        <v>797</v>
      </c>
      <c r="F219" s="88" t="s">
        <v>798</v>
      </c>
      <c r="G219" s="88"/>
      <c r="H219" s="12" t="s">
        <v>799</v>
      </c>
      <c r="I219" s="12" t="s">
        <v>800</v>
      </c>
      <c r="J219" s="12" t="s">
        <v>801</v>
      </c>
      <c r="K219" s="12" t="s">
        <v>802</v>
      </c>
    </row>
    <row r="220" spans="2:11" ht="31.5" x14ac:dyDescent="0.25">
      <c r="B220" s="77"/>
      <c r="C220" s="78"/>
      <c r="D220" s="2" t="s">
        <v>803</v>
      </c>
      <c r="E220" s="12" t="s">
        <v>804</v>
      </c>
      <c r="F220" s="88" t="s">
        <v>805</v>
      </c>
      <c r="G220" s="88"/>
      <c r="H220" s="12" t="s">
        <v>806</v>
      </c>
      <c r="I220" s="12" t="s">
        <v>807</v>
      </c>
      <c r="J220" s="12" t="s">
        <v>808</v>
      </c>
      <c r="K220" s="12" t="s">
        <v>809</v>
      </c>
    </row>
    <row r="221" spans="2:11" ht="65.25" customHeight="1" x14ac:dyDescent="0.25">
      <c r="B221" s="77"/>
      <c r="C221" s="78"/>
      <c r="D221" s="2" t="s">
        <v>810</v>
      </c>
      <c r="E221" s="12" t="s">
        <v>811</v>
      </c>
      <c r="F221" s="88" t="s">
        <v>812</v>
      </c>
      <c r="G221" s="88"/>
      <c r="H221" s="12" t="s">
        <v>813</v>
      </c>
      <c r="I221" s="12" t="s">
        <v>814</v>
      </c>
      <c r="J221" s="12" t="s">
        <v>815</v>
      </c>
      <c r="K221" s="12" t="s">
        <v>816</v>
      </c>
    </row>
    <row r="222" spans="2:11" ht="16.5" x14ac:dyDescent="0.25">
      <c r="B222" s="77" t="s">
        <v>1216</v>
      </c>
      <c r="C222" s="78" t="s">
        <v>817</v>
      </c>
      <c r="D222" s="2" t="s">
        <v>818</v>
      </c>
      <c r="E222" s="50">
        <f>E223</f>
        <v>50</v>
      </c>
      <c r="F222" s="87" t="str">
        <f>F223</f>
        <v>50,0</v>
      </c>
      <c r="G222" s="87"/>
      <c r="H222" s="55" t="str">
        <f>H223</f>
        <v>50,0</v>
      </c>
      <c r="I222" s="55" t="str">
        <f>I223</f>
        <v>50,0</v>
      </c>
      <c r="J222" s="55" t="str">
        <f>J223</f>
        <v>50,0</v>
      </c>
      <c r="K222" s="55">
        <f>E222+F222+H222+I222+J222</f>
        <v>250</v>
      </c>
    </row>
    <row r="223" spans="2:11" ht="31.5" customHeight="1" x14ac:dyDescent="0.25">
      <c r="B223" s="77"/>
      <c r="C223" s="78"/>
      <c r="D223" s="2" t="s">
        <v>819</v>
      </c>
      <c r="E223" s="13">
        <v>50</v>
      </c>
      <c r="F223" s="96" t="s">
        <v>820</v>
      </c>
      <c r="G223" s="97"/>
      <c r="H223" s="12" t="s">
        <v>821</v>
      </c>
      <c r="I223" s="12" t="s">
        <v>822</v>
      </c>
      <c r="J223" s="12" t="s">
        <v>823</v>
      </c>
      <c r="K223" s="55">
        <f>E223+F223+H223+I223+J223</f>
        <v>250</v>
      </c>
    </row>
    <row r="224" spans="2:11" ht="31.5" x14ac:dyDescent="0.25">
      <c r="B224" s="77"/>
      <c r="C224" s="78"/>
      <c r="D224" s="2" t="s">
        <v>824</v>
      </c>
      <c r="E224" s="12" t="s">
        <v>825</v>
      </c>
      <c r="F224" s="88" t="s">
        <v>826</v>
      </c>
      <c r="G224" s="88"/>
      <c r="H224" s="12" t="s">
        <v>827</v>
      </c>
      <c r="I224" s="12" t="s">
        <v>828</v>
      </c>
      <c r="J224" s="12" t="s">
        <v>829</v>
      </c>
      <c r="K224" s="12" t="s">
        <v>830</v>
      </c>
    </row>
    <row r="225" spans="2:11" ht="47.25" x14ac:dyDescent="0.25">
      <c r="B225" s="77"/>
      <c r="C225" s="78"/>
      <c r="D225" s="2" t="s">
        <v>831</v>
      </c>
      <c r="E225" s="12" t="s">
        <v>832</v>
      </c>
      <c r="F225" s="88" t="s">
        <v>833</v>
      </c>
      <c r="G225" s="88"/>
      <c r="H225" s="12" t="s">
        <v>834</v>
      </c>
      <c r="I225" s="12" t="s">
        <v>835</v>
      </c>
      <c r="J225" s="12" t="s">
        <v>836</v>
      </c>
      <c r="K225" s="12" t="s">
        <v>837</v>
      </c>
    </row>
    <row r="226" spans="2:11" ht="63.75" customHeight="1" x14ac:dyDescent="0.25">
      <c r="B226" s="77"/>
      <c r="C226" s="78"/>
      <c r="D226" s="2" t="s">
        <v>838</v>
      </c>
      <c r="E226" s="12" t="s">
        <v>839</v>
      </c>
      <c r="F226" s="88" t="s">
        <v>840</v>
      </c>
      <c r="G226" s="88"/>
      <c r="H226" s="12" t="s">
        <v>841</v>
      </c>
      <c r="I226" s="12" t="s">
        <v>842</v>
      </c>
      <c r="J226" s="12" t="s">
        <v>843</v>
      </c>
      <c r="K226" s="12" t="s">
        <v>844</v>
      </c>
    </row>
    <row r="227" spans="2:11" ht="66" x14ac:dyDescent="0.25">
      <c r="B227" s="79">
        <v>3.3</v>
      </c>
      <c r="C227" s="9" t="s">
        <v>1217</v>
      </c>
      <c r="D227" s="2" t="s">
        <v>845</v>
      </c>
      <c r="E227" s="50" t="str">
        <f>E228</f>
        <v>100,0</v>
      </c>
      <c r="F227" s="87" t="str">
        <f>F228</f>
        <v>100,0</v>
      </c>
      <c r="G227" s="87"/>
      <c r="H227" s="55" t="str">
        <f>H228</f>
        <v>100,0</v>
      </c>
      <c r="I227" s="55" t="str">
        <f>I228</f>
        <v>100,0</v>
      </c>
      <c r="J227" s="55" t="str">
        <f>J228</f>
        <v>100,0</v>
      </c>
      <c r="K227" s="50">
        <f>E227+F227+H227+I227+J227</f>
        <v>500</v>
      </c>
    </row>
    <row r="228" spans="2:11" ht="31.5" x14ac:dyDescent="0.25">
      <c r="B228" s="79"/>
      <c r="C228" s="78" t="s">
        <v>846</v>
      </c>
      <c r="D228" s="2" t="s">
        <v>847</v>
      </c>
      <c r="E228" s="13" t="s">
        <v>848</v>
      </c>
      <c r="F228" s="88" t="s">
        <v>849</v>
      </c>
      <c r="G228" s="88"/>
      <c r="H228" s="12" t="s">
        <v>850</v>
      </c>
      <c r="I228" s="12" t="s">
        <v>851</v>
      </c>
      <c r="J228" s="12" t="s">
        <v>852</v>
      </c>
      <c r="K228" s="50">
        <f>E228+F228+H228+I228+J228</f>
        <v>500</v>
      </c>
    </row>
    <row r="229" spans="2:11" ht="31.5" x14ac:dyDescent="0.25">
      <c r="B229" s="79"/>
      <c r="C229" s="78"/>
      <c r="D229" s="2" t="s">
        <v>853</v>
      </c>
      <c r="E229" s="12" t="s">
        <v>854</v>
      </c>
      <c r="F229" s="88" t="s">
        <v>855</v>
      </c>
      <c r="G229" s="88"/>
      <c r="H229" s="12" t="s">
        <v>856</v>
      </c>
      <c r="I229" s="12" t="s">
        <v>857</v>
      </c>
      <c r="J229" s="12" t="s">
        <v>858</v>
      </c>
      <c r="K229" s="12" t="s">
        <v>859</v>
      </c>
    </row>
    <row r="230" spans="2:11" ht="33" customHeight="1" x14ac:dyDescent="0.25">
      <c r="B230" s="79"/>
      <c r="C230" s="78"/>
      <c r="D230" s="2" t="s">
        <v>860</v>
      </c>
      <c r="E230" s="12" t="s">
        <v>861</v>
      </c>
      <c r="F230" s="88" t="s">
        <v>862</v>
      </c>
      <c r="G230" s="88"/>
      <c r="H230" s="12" t="s">
        <v>863</v>
      </c>
      <c r="I230" s="12" t="s">
        <v>864</v>
      </c>
      <c r="J230" s="12" t="s">
        <v>865</v>
      </c>
      <c r="K230" s="12" t="s">
        <v>866</v>
      </c>
    </row>
    <row r="231" spans="2:11" ht="64.5" customHeight="1" x14ac:dyDescent="0.25">
      <c r="B231" s="79"/>
      <c r="C231" s="78"/>
      <c r="D231" s="2" t="s">
        <v>867</v>
      </c>
      <c r="E231" s="12" t="s">
        <v>868</v>
      </c>
      <c r="F231" s="88" t="s">
        <v>869</v>
      </c>
      <c r="G231" s="88"/>
      <c r="H231" s="12" t="s">
        <v>870</v>
      </c>
      <c r="I231" s="12" t="s">
        <v>871</v>
      </c>
      <c r="J231" s="12" t="s">
        <v>872</v>
      </c>
      <c r="K231" s="12" t="s">
        <v>873</v>
      </c>
    </row>
    <row r="232" spans="2:11" ht="15.75" x14ac:dyDescent="0.25">
      <c r="B232" s="86" t="s">
        <v>1287</v>
      </c>
      <c r="C232" s="86"/>
      <c r="D232" s="86"/>
      <c r="E232" s="86"/>
      <c r="F232" s="86"/>
      <c r="G232" s="86"/>
      <c r="H232" s="86"/>
      <c r="I232" s="86"/>
      <c r="J232" s="86"/>
      <c r="K232" s="86"/>
    </row>
    <row r="233" spans="2:11" ht="15.75" x14ac:dyDescent="0.25">
      <c r="B233" s="77">
        <v>4.0999999999999996</v>
      </c>
      <c r="C233" s="79" t="s">
        <v>1218</v>
      </c>
      <c r="D233" s="2" t="s">
        <v>874</v>
      </c>
      <c r="E233" s="55">
        <f>E234</f>
        <v>605.79999999999995</v>
      </c>
      <c r="F233" s="87">
        <f>F234</f>
        <v>650</v>
      </c>
      <c r="G233" s="87"/>
      <c r="H233" s="55">
        <f>H234</f>
        <v>650</v>
      </c>
      <c r="I233" s="55">
        <f>I234</f>
        <v>506.5</v>
      </c>
      <c r="J233" s="55">
        <f>J234</f>
        <v>506.5</v>
      </c>
      <c r="K233" s="55">
        <f>E233+F233+H233+I233+J233</f>
        <v>2918.8</v>
      </c>
    </row>
    <row r="234" spans="2:11" ht="31.5" x14ac:dyDescent="0.25">
      <c r="B234" s="77"/>
      <c r="C234" s="79"/>
      <c r="D234" s="2" t="s">
        <v>875</v>
      </c>
      <c r="E234" s="55">
        <f>E239+E244</f>
        <v>605.79999999999995</v>
      </c>
      <c r="F234" s="87">
        <f>F239+F244</f>
        <v>650</v>
      </c>
      <c r="G234" s="87"/>
      <c r="H234" s="55">
        <f>H239+H244</f>
        <v>650</v>
      </c>
      <c r="I234" s="55">
        <f>I239+I244</f>
        <v>506.5</v>
      </c>
      <c r="J234" s="55">
        <f>J239+J244</f>
        <v>506.5</v>
      </c>
      <c r="K234" s="55">
        <f>E234+F234+H234+I234+J234</f>
        <v>2918.8</v>
      </c>
    </row>
    <row r="235" spans="2:11" ht="31.5" x14ac:dyDescent="0.25">
      <c r="B235" s="77"/>
      <c r="C235" s="79"/>
      <c r="D235" s="2" t="s">
        <v>876</v>
      </c>
      <c r="E235" s="14" t="s">
        <v>877</v>
      </c>
      <c r="F235" s="88" t="s">
        <v>878</v>
      </c>
      <c r="G235" s="88"/>
      <c r="H235" s="14" t="s">
        <v>879</v>
      </c>
      <c r="I235" s="14" t="s">
        <v>880</v>
      </c>
      <c r="J235" s="14" t="s">
        <v>881</v>
      </c>
      <c r="K235" s="14" t="s">
        <v>882</v>
      </c>
    </row>
    <row r="236" spans="2:11" ht="31.5" x14ac:dyDescent="0.25">
      <c r="B236" s="77"/>
      <c r="C236" s="79"/>
      <c r="D236" s="2" t="s">
        <v>883</v>
      </c>
      <c r="E236" s="14" t="s">
        <v>884</v>
      </c>
      <c r="F236" s="88" t="s">
        <v>885</v>
      </c>
      <c r="G236" s="88"/>
      <c r="H236" s="14" t="s">
        <v>886</v>
      </c>
      <c r="I236" s="14" t="s">
        <v>887</v>
      </c>
      <c r="J236" s="14" t="s">
        <v>888</v>
      </c>
      <c r="K236" s="14" t="s">
        <v>889</v>
      </c>
    </row>
    <row r="237" spans="2:11" ht="65.25" customHeight="1" x14ac:dyDescent="0.25">
      <c r="B237" s="77"/>
      <c r="C237" s="79"/>
      <c r="D237" s="2" t="s">
        <v>890</v>
      </c>
      <c r="E237" s="14" t="s">
        <v>891</v>
      </c>
      <c r="F237" s="88" t="s">
        <v>892</v>
      </c>
      <c r="G237" s="88"/>
      <c r="H237" s="14" t="s">
        <v>893</v>
      </c>
      <c r="I237" s="14" t="s">
        <v>894</v>
      </c>
      <c r="J237" s="14" t="s">
        <v>895</v>
      </c>
      <c r="K237" s="14" t="s">
        <v>896</v>
      </c>
    </row>
    <row r="238" spans="2:11" ht="15.75" x14ac:dyDescent="0.25">
      <c r="B238" s="77" t="s">
        <v>1220</v>
      </c>
      <c r="C238" s="78" t="s">
        <v>897</v>
      </c>
      <c r="D238" s="2" t="s">
        <v>898</v>
      </c>
      <c r="E238" s="55">
        <f>E239</f>
        <v>605.79999999999995</v>
      </c>
      <c r="F238" s="87">
        <f>F239</f>
        <v>650</v>
      </c>
      <c r="G238" s="87"/>
      <c r="H238" s="55">
        <f>H239</f>
        <v>650</v>
      </c>
      <c r="I238" s="55" t="str">
        <f>I239</f>
        <v>426,5</v>
      </c>
      <c r="J238" s="55" t="str">
        <f>J239</f>
        <v>426,5</v>
      </c>
      <c r="K238" s="55">
        <f>E238+F238+H238+I238+J238</f>
        <v>2758.8</v>
      </c>
    </row>
    <row r="239" spans="2:11" ht="31.5" x14ac:dyDescent="0.25">
      <c r="B239" s="77"/>
      <c r="C239" s="78"/>
      <c r="D239" s="2" t="s">
        <v>899</v>
      </c>
      <c r="E239" s="14">
        <v>605.79999999999995</v>
      </c>
      <c r="F239" s="88">
        <v>650</v>
      </c>
      <c r="G239" s="88"/>
      <c r="H239" s="14">
        <v>650</v>
      </c>
      <c r="I239" s="14" t="s">
        <v>900</v>
      </c>
      <c r="J239" s="14" t="s">
        <v>901</v>
      </c>
      <c r="K239" s="55">
        <f>E239+F239+H239+I239+J239</f>
        <v>2758.8</v>
      </c>
    </row>
    <row r="240" spans="2:11" ht="31.5" x14ac:dyDescent="0.25">
      <c r="B240" s="77"/>
      <c r="C240" s="78"/>
      <c r="D240" s="2" t="s">
        <v>902</v>
      </c>
      <c r="E240" s="14" t="s">
        <v>903</v>
      </c>
      <c r="F240" s="88" t="s">
        <v>904</v>
      </c>
      <c r="G240" s="88"/>
      <c r="H240" s="14" t="s">
        <v>905</v>
      </c>
      <c r="I240" s="14" t="s">
        <v>906</v>
      </c>
      <c r="J240" s="14" t="s">
        <v>907</v>
      </c>
      <c r="K240" s="14" t="s">
        <v>908</v>
      </c>
    </row>
    <row r="241" spans="2:11" ht="31.5" x14ac:dyDescent="0.25">
      <c r="B241" s="77"/>
      <c r="C241" s="78"/>
      <c r="D241" s="2" t="s">
        <v>909</v>
      </c>
      <c r="E241" s="14" t="s">
        <v>910</v>
      </c>
      <c r="F241" s="88" t="s">
        <v>911</v>
      </c>
      <c r="G241" s="88"/>
      <c r="H241" s="14" t="s">
        <v>912</v>
      </c>
      <c r="I241" s="14" t="s">
        <v>913</v>
      </c>
      <c r="J241" s="14" t="s">
        <v>914</v>
      </c>
      <c r="K241" s="14" t="s">
        <v>915</v>
      </c>
    </row>
    <row r="242" spans="2:11" ht="63" customHeight="1" x14ac:dyDescent="0.25">
      <c r="B242" s="77"/>
      <c r="C242" s="78"/>
      <c r="D242" s="2" t="s">
        <v>916</v>
      </c>
      <c r="E242" s="14" t="s">
        <v>917</v>
      </c>
      <c r="F242" s="88" t="s">
        <v>918</v>
      </c>
      <c r="G242" s="88"/>
      <c r="H242" s="14" t="s">
        <v>919</v>
      </c>
      <c r="I242" s="14" t="s">
        <v>920</v>
      </c>
      <c r="J242" s="14" t="s">
        <v>921</v>
      </c>
      <c r="K242" s="14" t="s">
        <v>922</v>
      </c>
    </row>
    <row r="243" spans="2:11" ht="15.75" x14ac:dyDescent="0.25">
      <c r="B243" s="77" t="s">
        <v>1221</v>
      </c>
      <c r="C243" s="78" t="s">
        <v>923</v>
      </c>
      <c r="D243" s="2" t="s">
        <v>924</v>
      </c>
      <c r="E243" s="55">
        <f>E244</f>
        <v>0</v>
      </c>
      <c r="F243" s="87">
        <f>F244</f>
        <v>0</v>
      </c>
      <c r="G243" s="87"/>
      <c r="H243" s="55">
        <f>H244</f>
        <v>0</v>
      </c>
      <c r="I243" s="55" t="str">
        <f>I244</f>
        <v>80,0</v>
      </c>
      <c r="J243" s="55" t="str">
        <f>J244</f>
        <v>80,0</v>
      </c>
      <c r="K243" s="55">
        <f>E243+F243+H243+I243+J243</f>
        <v>160</v>
      </c>
    </row>
    <row r="244" spans="2:11" ht="31.5" x14ac:dyDescent="0.25">
      <c r="B244" s="77"/>
      <c r="C244" s="78"/>
      <c r="D244" s="2" t="s">
        <v>925</v>
      </c>
      <c r="E244" s="14">
        <v>0</v>
      </c>
      <c r="F244" s="88">
        <v>0</v>
      </c>
      <c r="G244" s="88"/>
      <c r="H244" s="14">
        <v>0</v>
      </c>
      <c r="I244" s="14" t="s">
        <v>926</v>
      </c>
      <c r="J244" s="14" t="s">
        <v>927</v>
      </c>
      <c r="K244" s="55">
        <f>E244+F244+H244+I244+J244</f>
        <v>160</v>
      </c>
    </row>
    <row r="245" spans="2:11" ht="31.5" x14ac:dyDescent="0.25">
      <c r="B245" s="77"/>
      <c r="C245" s="78"/>
      <c r="D245" s="2" t="s">
        <v>928</v>
      </c>
      <c r="E245" s="14" t="s">
        <v>929</v>
      </c>
      <c r="F245" s="88" t="s">
        <v>930</v>
      </c>
      <c r="G245" s="88"/>
      <c r="H245" s="14" t="s">
        <v>931</v>
      </c>
      <c r="I245" s="14" t="s">
        <v>932</v>
      </c>
      <c r="J245" s="14" t="s">
        <v>933</v>
      </c>
      <c r="K245" s="14" t="s">
        <v>934</v>
      </c>
    </row>
    <row r="246" spans="2:11" ht="31.5" x14ac:dyDescent="0.25">
      <c r="B246" s="77"/>
      <c r="C246" s="78"/>
      <c r="D246" s="2" t="s">
        <v>935</v>
      </c>
      <c r="E246" s="14" t="s">
        <v>936</v>
      </c>
      <c r="F246" s="88" t="s">
        <v>937</v>
      </c>
      <c r="G246" s="88"/>
      <c r="H246" s="14" t="s">
        <v>938</v>
      </c>
      <c r="I246" s="14" t="s">
        <v>939</v>
      </c>
      <c r="J246" s="14" t="s">
        <v>940</v>
      </c>
      <c r="K246" s="14" t="s">
        <v>941</v>
      </c>
    </row>
    <row r="247" spans="2:11" ht="64.5" customHeight="1" x14ac:dyDescent="0.25">
      <c r="B247" s="77"/>
      <c r="C247" s="78"/>
      <c r="D247" s="2" t="s">
        <v>942</v>
      </c>
      <c r="E247" s="14" t="s">
        <v>943</v>
      </c>
      <c r="F247" s="88" t="s">
        <v>944</v>
      </c>
      <c r="G247" s="88"/>
      <c r="H247" s="14" t="s">
        <v>945</v>
      </c>
      <c r="I247" s="14" t="s">
        <v>946</v>
      </c>
      <c r="J247" s="14" t="s">
        <v>947</v>
      </c>
      <c r="K247" s="14" t="s">
        <v>948</v>
      </c>
    </row>
    <row r="248" spans="2:11" ht="15.75" x14ac:dyDescent="0.25">
      <c r="B248" s="77">
        <v>4.2</v>
      </c>
      <c r="C248" s="79" t="s">
        <v>1219</v>
      </c>
      <c r="D248" s="2" t="s">
        <v>949</v>
      </c>
      <c r="E248" s="55">
        <f>E249+E250</f>
        <v>7081.9</v>
      </c>
      <c r="F248" s="87">
        <f>F249+F250</f>
        <v>7002.9</v>
      </c>
      <c r="G248" s="87"/>
      <c r="H248" s="55">
        <f>H249+H250</f>
        <v>6902.9</v>
      </c>
      <c r="I248" s="55">
        <f>I249+I250</f>
        <v>6068</v>
      </c>
      <c r="J248" s="55">
        <f>J249+J250</f>
        <v>6068</v>
      </c>
      <c r="K248" s="55">
        <f>E248+F248+H248+I248+J248</f>
        <v>33123.699999999997</v>
      </c>
    </row>
    <row r="249" spans="2:11" ht="31.5" x14ac:dyDescent="0.25">
      <c r="B249" s="77"/>
      <c r="C249" s="79"/>
      <c r="D249" s="2" t="s">
        <v>950</v>
      </c>
      <c r="E249" s="55">
        <f>E254</f>
        <v>7081.9</v>
      </c>
      <c r="F249" s="87">
        <f>F254</f>
        <v>7002.9</v>
      </c>
      <c r="G249" s="87"/>
      <c r="H249" s="55">
        <f t="shared" ref="H249:J250" si="7">H254</f>
        <v>6902.9</v>
      </c>
      <c r="I249" s="55" t="str">
        <f t="shared" si="7"/>
        <v>6068,0</v>
      </c>
      <c r="J249" s="55" t="str">
        <f t="shared" si="7"/>
        <v>6068,0</v>
      </c>
      <c r="K249" s="55">
        <f>E249+F249+H249+I249+J249</f>
        <v>33123.699999999997</v>
      </c>
    </row>
    <row r="250" spans="2:11" ht="31.5" x14ac:dyDescent="0.25">
      <c r="B250" s="77"/>
      <c r="C250" s="79"/>
      <c r="D250" s="2" t="s">
        <v>951</v>
      </c>
      <c r="E250" s="55">
        <f>E255</f>
        <v>0</v>
      </c>
      <c r="F250" s="87">
        <f>F255</f>
        <v>0</v>
      </c>
      <c r="G250" s="87"/>
      <c r="H250" s="55">
        <f t="shared" si="7"/>
        <v>0</v>
      </c>
      <c r="I250" s="55">
        <f t="shared" si="7"/>
        <v>0</v>
      </c>
      <c r="J250" s="55">
        <f t="shared" si="7"/>
        <v>0</v>
      </c>
      <c r="K250" s="55">
        <f>E250+F250+H250+I250+J250</f>
        <v>0</v>
      </c>
    </row>
    <row r="251" spans="2:11" ht="31.5" x14ac:dyDescent="0.25">
      <c r="B251" s="77"/>
      <c r="C251" s="79"/>
      <c r="D251" s="2" t="s">
        <v>952</v>
      </c>
      <c r="E251" s="14" t="s">
        <v>953</v>
      </c>
      <c r="F251" s="88" t="s">
        <v>954</v>
      </c>
      <c r="G251" s="88"/>
      <c r="H251" s="14" t="s">
        <v>955</v>
      </c>
      <c r="I251" s="14" t="s">
        <v>956</v>
      </c>
      <c r="J251" s="14" t="s">
        <v>957</v>
      </c>
      <c r="K251" s="14" t="s">
        <v>958</v>
      </c>
    </row>
    <row r="252" spans="2:11" ht="63" x14ac:dyDescent="0.25">
      <c r="B252" s="77"/>
      <c r="C252" s="79"/>
      <c r="D252" s="2" t="s">
        <v>959</v>
      </c>
      <c r="E252" s="14" t="s">
        <v>960</v>
      </c>
      <c r="F252" s="88" t="s">
        <v>961</v>
      </c>
      <c r="G252" s="88"/>
      <c r="H252" s="14" t="s">
        <v>962</v>
      </c>
      <c r="I252" s="14" t="s">
        <v>963</v>
      </c>
      <c r="J252" s="14" t="s">
        <v>964</v>
      </c>
      <c r="K252" s="14" t="s">
        <v>965</v>
      </c>
    </row>
    <row r="253" spans="2:11" ht="15.75" x14ac:dyDescent="0.25">
      <c r="B253" s="77" t="s">
        <v>1222</v>
      </c>
      <c r="C253" s="78" t="s">
        <v>966</v>
      </c>
      <c r="D253" s="2" t="s">
        <v>967</v>
      </c>
      <c r="E253" s="55">
        <f>E254+E255</f>
        <v>7081.9</v>
      </c>
      <c r="F253" s="87">
        <f>F254+F255</f>
        <v>7002.9</v>
      </c>
      <c r="G253" s="87"/>
      <c r="H253" s="55">
        <f>H254+H255</f>
        <v>6902.9</v>
      </c>
      <c r="I253" s="55">
        <f>I254+I255</f>
        <v>6068</v>
      </c>
      <c r="J253" s="55">
        <f>J254+J255</f>
        <v>6068</v>
      </c>
      <c r="K253" s="55">
        <f>E253+F253+H253+I253+J253</f>
        <v>33123.699999999997</v>
      </c>
    </row>
    <row r="254" spans="2:11" ht="31.5" x14ac:dyDescent="0.25">
      <c r="B254" s="77"/>
      <c r="C254" s="78"/>
      <c r="D254" s="2" t="s">
        <v>968</v>
      </c>
      <c r="E254" s="14">
        <v>7081.9</v>
      </c>
      <c r="F254" s="88">
        <v>7002.9</v>
      </c>
      <c r="G254" s="88"/>
      <c r="H254" s="14">
        <v>6902.9</v>
      </c>
      <c r="I254" s="14" t="s">
        <v>969</v>
      </c>
      <c r="J254" s="14" t="s">
        <v>970</v>
      </c>
      <c r="K254" s="55">
        <f>E254+F254+H254+I254+J254</f>
        <v>33123.699999999997</v>
      </c>
    </row>
    <row r="255" spans="2:11" ht="31.5" x14ac:dyDescent="0.25">
      <c r="B255" s="77"/>
      <c r="C255" s="78"/>
      <c r="D255" s="2" t="s">
        <v>971</v>
      </c>
      <c r="E255" s="14">
        <v>0</v>
      </c>
      <c r="F255" s="88">
        <v>0</v>
      </c>
      <c r="G255" s="88"/>
      <c r="H255" s="14">
        <v>0</v>
      </c>
      <c r="I255" s="14">
        <v>0</v>
      </c>
      <c r="J255" s="14">
        <v>0</v>
      </c>
      <c r="K255" s="55">
        <f>E255+F255+H255+I255+J255</f>
        <v>0</v>
      </c>
    </row>
    <row r="256" spans="2:11" ht="31.5" x14ac:dyDescent="0.25">
      <c r="B256" s="77"/>
      <c r="C256" s="78"/>
      <c r="D256" s="2" t="s">
        <v>972</v>
      </c>
      <c r="E256" s="14" t="s">
        <v>973</v>
      </c>
      <c r="F256" s="88" t="s">
        <v>974</v>
      </c>
      <c r="G256" s="88"/>
      <c r="H256" s="14" t="s">
        <v>975</v>
      </c>
      <c r="I256" s="14" t="s">
        <v>976</v>
      </c>
      <c r="J256" s="14" t="s">
        <v>977</v>
      </c>
      <c r="K256" s="14" t="s">
        <v>978</v>
      </c>
    </row>
    <row r="257" spans="2:14" ht="64.5" customHeight="1" x14ac:dyDescent="0.25">
      <c r="B257" s="77"/>
      <c r="C257" s="78"/>
      <c r="D257" s="2" t="s">
        <v>979</v>
      </c>
      <c r="E257" s="14" t="s">
        <v>980</v>
      </c>
      <c r="F257" s="88" t="s">
        <v>981</v>
      </c>
      <c r="G257" s="88"/>
      <c r="H257" s="14" t="s">
        <v>982</v>
      </c>
      <c r="I257" s="14" t="s">
        <v>983</v>
      </c>
      <c r="J257" s="14" t="s">
        <v>984</v>
      </c>
      <c r="K257" s="14" t="s">
        <v>985</v>
      </c>
    </row>
    <row r="258" spans="2:14" s="51" customFormat="1" ht="27.75" customHeight="1" x14ac:dyDescent="0.25">
      <c r="B258" s="80" t="s">
        <v>1244</v>
      </c>
      <c r="C258" s="83" t="s">
        <v>1288</v>
      </c>
      <c r="D258" s="2" t="s">
        <v>1235</v>
      </c>
      <c r="E258" s="56">
        <f>E259+E260+E261+E262</f>
        <v>115.1</v>
      </c>
      <c r="F258" s="56">
        <f t="shared" ref="F258:K258" si="8">F259+F260+F261+F262</f>
        <v>0</v>
      </c>
      <c r="G258" s="56">
        <f t="shared" si="8"/>
        <v>0</v>
      </c>
      <c r="H258" s="56">
        <f t="shared" si="8"/>
        <v>0</v>
      </c>
      <c r="I258" s="56">
        <f t="shared" si="8"/>
        <v>0</v>
      </c>
      <c r="J258" s="56">
        <f t="shared" si="8"/>
        <v>0</v>
      </c>
      <c r="K258" s="56">
        <f t="shared" si="8"/>
        <v>115.1</v>
      </c>
    </row>
    <row r="259" spans="2:14" s="51" customFormat="1" ht="32.25" customHeight="1" x14ac:dyDescent="0.25">
      <c r="B259" s="81"/>
      <c r="C259" s="84"/>
      <c r="D259" s="2" t="s">
        <v>1236</v>
      </c>
      <c r="E259" s="56">
        <f>E264</f>
        <v>41</v>
      </c>
      <c r="F259" s="56"/>
      <c r="G259" s="56">
        <f>G264</f>
        <v>0</v>
      </c>
      <c r="H259" s="56">
        <f t="shared" ref="H259:J259" si="9">H264</f>
        <v>0</v>
      </c>
      <c r="I259" s="56">
        <f t="shared" si="9"/>
        <v>0</v>
      </c>
      <c r="J259" s="56">
        <f t="shared" si="9"/>
        <v>0</v>
      </c>
      <c r="K259" s="56">
        <f>E259+G259+H259+I259+J259</f>
        <v>41</v>
      </c>
    </row>
    <row r="260" spans="2:14" s="51" customFormat="1" ht="35.25" customHeight="1" x14ac:dyDescent="0.25">
      <c r="B260" s="81"/>
      <c r="C260" s="84"/>
      <c r="D260" s="2" t="s">
        <v>1237</v>
      </c>
      <c r="E260" s="56">
        <f>E265</f>
        <v>74.099999999999994</v>
      </c>
      <c r="F260" s="56"/>
      <c r="G260" s="56">
        <f>G265</f>
        <v>0</v>
      </c>
      <c r="H260" s="56">
        <f t="shared" ref="H260:J260" si="10">H265</f>
        <v>0</v>
      </c>
      <c r="I260" s="56">
        <f t="shared" si="10"/>
        <v>0</v>
      </c>
      <c r="J260" s="56">
        <f t="shared" si="10"/>
        <v>0</v>
      </c>
      <c r="K260" s="56">
        <f t="shared" ref="K260:K262" si="11">E260+G260+H260+I260+J260</f>
        <v>74.099999999999994</v>
      </c>
    </row>
    <row r="261" spans="2:14" s="51" customFormat="1" ht="30.75" customHeight="1" x14ac:dyDescent="0.25">
      <c r="B261" s="81"/>
      <c r="C261" s="84"/>
      <c r="D261" s="2" t="s">
        <v>1238</v>
      </c>
      <c r="E261" s="56">
        <f>E266</f>
        <v>0</v>
      </c>
      <c r="F261" s="56"/>
      <c r="G261" s="56">
        <f>G266</f>
        <v>0</v>
      </c>
      <c r="H261" s="56">
        <f t="shared" ref="H261:J261" si="12">H266</f>
        <v>0</v>
      </c>
      <c r="I261" s="56">
        <f t="shared" si="12"/>
        <v>0</v>
      </c>
      <c r="J261" s="56">
        <f t="shared" si="12"/>
        <v>0</v>
      </c>
      <c r="K261" s="56">
        <f t="shared" si="11"/>
        <v>0</v>
      </c>
    </row>
    <row r="262" spans="2:14" s="51" customFormat="1" ht="60.75" customHeight="1" x14ac:dyDescent="0.25">
      <c r="B262" s="82"/>
      <c r="C262" s="85"/>
      <c r="D262" s="2" t="s">
        <v>1245</v>
      </c>
      <c r="E262" s="56">
        <f>E267</f>
        <v>0</v>
      </c>
      <c r="F262" s="56"/>
      <c r="G262" s="56">
        <f>G267</f>
        <v>0</v>
      </c>
      <c r="H262" s="56">
        <f t="shared" ref="H262:J262" si="13">H267</f>
        <v>0</v>
      </c>
      <c r="I262" s="56">
        <f t="shared" si="13"/>
        <v>0</v>
      </c>
      <c r="J262" s="56">
        <f t="shared" si="13"/>
        <v>0</v>
      </c>
      <c r="K262" s="56">
        <f t="shared" si="11"/>
        <v>0</v>
      </c>
    </row>
    <row r="263" spans="2:14" s="51" customFormat="1" ht="22.5" customHeight="1" x14ac:dyDescent="0.25">
      <c r="B263" s="80" t="s">
        <v>1223</v>
      </c>
      <c r="C263" s="83" t="s">
        <v>1246</v>
      </c>
      <c r="D263" s="2" t="s">
        <v>1235</v>
      </c>
      <c r="E263" s="56">
        <f>E264+E265+E266+E267</f>
        <v>115.1</v>
      </c>
      <c r="F263" s="56"/>
      <c r="G263" s="56">
        <f>G264+G265+G266+G267</f>
        <v>0</v>
      </c>
      <c r="H263" s="56">
        <f t="shared" ref="H263:J263" si="14">H264+H265+H266+H267</f>
        <v>0</v>
      </c>
      <c r="I263" s="56">
        <f t="shared" si="14"/>
        <v>0</v>
      </c>
      <c r="J263" s="56">
        <f t="shared" si="14"/>
        <v>0</v>
      </c>
      <c r="K263" s="56">
        <f>E263+G263+H263+I263+J263</f>
        <v>115.1</v>
      </c>
    </row>
    <row r="264" spans="2:14" s="51" customFormat="1" ht="21" customHeight="1" x14ac:dyDescent="0.25">
      <c r="B264" s="81"/>
      <c r="C264" s="84"/>
      <c r="D264" s="2" t="s">
        <v>1236</v>
      </c>
      <c r="E264" s="53">
        <v>41</v>
      </c>
      <c r="F264" s="53"/>
      <c r="G264" s="53">
        <v>0</v>
      </c>
      <c r="H264" s="53">
        <v>0</v>
      </c>
      <c r="I264" s="53">
        <v>0</v>
      </c>
      <c r="J264" s="53">
        <v>0</v>
      </c>
      <c r="K264" s="56">
        <f>E264+G264+H264+I264+J264</f>
        <v>41</v>
      </c>
    </row>
    <row r="265" spans="2:14" s="51" customFormat="1" ht="37.5" customHeight="1" x14ac:dyDescent="0.25">
      <c r="B265" s="81"/>
      <c r="C265" s="84"/>
      <c r="D265" s="2" t="s">
        <v>1237</v>
      </c>
      <c r="E265" s="53">
        <v>74.099999999999994</v>
      </c>
      <c r="F265" s="53"/>
      <c r="G265" s="53">
        <v>0</v>
      </c>
      <c r="H265" s="53">
        <v>0</v>
      </c>
      <c r="I265" s="53">
        <v>0</v>
      </c>
      <c r="J265" s="53">
        <v>0</v>
      </c>
      <c r="K265" s="56">
        <f t="shared" ref="K265:K267" si="15">E265+G265+H265+I265+J265</f>
        <v>74.099999999999994</v>
      </c>
    </row>
    <row r="266" spans="2:14" s="51" customFormat="1" ht="38.25" customHeight="1" x14ac:dyDescent="0.25">
      <c r="B266" s="81"/>
      <c r="C266" s="84"/>
      <c r="D266" s="2" t="s">
        <v>1238</v>
      </c>
      <c r="E266" s="53">
        <v>0</v>
      </c>
      <c r="F266" s="53"/>
      <c r="G266" s="53">
        <v>0</v>
      </c>
      <c r="H266" s="53">
        <v>0</v>
      </c>
      <c r="I266" s="53">
        <v>0</v>
      </c>
      <c r="J266" s="53">
        <v>0</v>
      </c>
      <c r="K266" s="56">
        <f t="shared" si="15"/>
        <v>0</v>
      </c>
    </row>
    <row r="267" spans="2:14" s="51" customFormat="1" ht="63.75" customHeight="1" x14ac:dyDescent="0.25">
      <c r="B267" s="82"/>
      <c r="C267" s="85"/>
      <c r="D267" s="2" t="s">
        <v>1245</v>
      </c>
      <c r="E267" s="53">
        <v>0</v>
      </c>
      <c r="F267" s="53"/>
      <c r="G267" s="53">
        <v>0</v>
      </c>
      <c r="H267" s="53">
        <v>0</v>
      </c>
      <c r="I267" s="53">
        <v>0</v>
      </c>
      <c r="J267" s="53">
        <v>0</v>
      </c>
      <c r="K267" s="56">
        <f t="shared" si="15"/>
        <v>0</v>
      </c>
    </row>
    <row r="268" spans="2:14" ht="15.75" x14ac:dyDescent="0.25">
      <c r="B268" s="77" t="s">
        <v>1247</v>
      </c>
      <c r="C268" s="79" t="s">
        <v>1289</v>
      </c>
      <c r="D268" s="2" t="s">
        <v>1235</v>
      </c>
      <c r="E268" s="55">
        <f>E269+E270</f>
        <v>8660.2000000000007</v>
      </c>
      <c r="F268" s="87">
        <f>F270+F269</f>
        <v>0</v>
      </c>
      <c r="G268" s="87"/>
      <c r="H268" s="55">
        <f>H270+H269</f>
        <v>0</v>
      </c>
      <c r="I268" s="55">
        <f>I270+I269</f>
        <v>0</v>
      </c>
      <c r="J268" s="55">
        <f>J270</f>
        <v>0</v>
      </c>
      <c r="K268" s="55">
        <f>E268+F268+H268+I268+J268</f>
        <v>8660.2000000000007</v>
      </c>
    </row>
    <row r="269" spans="2:14" ht="31.5" x14ac:dyDescent="0.25">
      <c r="B269" s="77"/>
      <c r="C269" s="79"/>
      <c r="D269" s="2" t="s">
        <v>986</v>
      </c>
      <c r="E269" s="14">
        <f>E274</f>
        <v>8660.2000000000007</v>
      </c>
      <c r="F269" s="88">
        <f>F274</f>
        <v>0</v>
      </c>
      <c r="G269" s="88"/>
      <c r="H269" s="14">
        <f t="shared" ref="H269:J270" si="16">H274</f>
        <v>0</v>
      </c>
      <c r="I269" s="14">
        <f t="shared" si="16"/>
        <v>0</v>
      </c>
      <c r="J269" s="14">
        <f t="shared" si="16"/>
        <v>0</v>
      </c>
      <c r="K269" s="56">
        <f>E269+F269+H269+I269+J269</f>
        <v>8660.2000000000007</v>
      </c>
    </row>
    <row r="270" spans="2:14" ht="31.5" x14ac:dyDescent="0.25">
      <c r="B270" s="77"/>
      <c r="C270" s="79"/>
      <c r="D270" s="2" t="s">
        <v>987</v>
      </c>
      <c r="E270" s="55">
        <f>E275</f>
        <v>0</v>
      </c>
      <c r="F270" s="87">
        <f>F275</f>
        <v>0</v>
      </c>
      <c r="G270" s="87"/>
      <c r="H270" s="55">
        <f t="shared" si="16"/>
        <v>0</v>
      </c>
      <c r="I270" s="55">
        <f t="shared" si="16"/>
        <v>0</v>
      </c>
      <c r="J270" s="55">
        <f t="shared" si="16"/>
        <v>0</v>
      </c>
      <c r="K270" s="55">
        <f>E270+F270+H270+I270+J270</f>
        <v>0</v>
      </c>
    </row>
    <row r="271" spans="2:14" ht="31.5" x14ac:dyDescent="0.25">
      <c r="B271" s="77"/>
      <c r="C271" s="79"/>
      <c r="D271" s="2" t="s">
        <v>988</v>
      </c>
      <c r="E271" s="14" t="s">
        <v>989</v>
      </c>
      <c r="F271" s="88" t="s">
        <v>990</v>
      </c>
      <c r="G271" s="88"/>
      <c r="H271" s="14" t="s">
        <v>991</v>
      </c>
      <c r="I271" s="14" t="s">
        <v>992</v>
      </c>
      <c r="J271" s="14" t="s">
        <v>993</v>
      </c>
      <c r="K271" s="14" t="s">
        <v>994</v>
      </c>
    </row>
    <row r="272" spans="2:14" ht="66.75" customHeight="1" x14ac:dyDescent="0.25">
      <c r="B272" s="77"/>
      <c r="C272" s="79"/>
      <c r="D272" s="2" t="s">
        <v>995</v>
      </c>
      <c r="E272" s="14" t="s">
        <v>996</v>
      </c>
      <c r="F272" s="88" t="s">
        <v>997</v>
      </c>
      <c r="G272" s="88"/>
      <c r="H272" s="14" t="s">
        <v>998</v>
      </c>
      <c r="I272" s="14" t="s">
        <v>999</v>
      </c>
      <c r="J272" s="14" t="s">
        <v>1000</v>
      </c>
      <c r="K272" s="14" t="s">
        <v>1001</v>
      </c>
      <c r="N272" s="75"/>
    </row>
    <row r="273" spans="2:11" ht="15.75" x14ac:dyDescent="0.25">
      <c r="B273" s="77" t="s">
        <v>1248</v>
      </c>
      <c r="C273" s="78" t="s">
        <v>1290</v>
      </c>
      <c r="D273" s="2" t="s">
        <v>1235</v>
      </c>
      <c r="E273" s="55">
        <f>E274+E275</f>
        <v>8660.2000000000007</v>
      </c>
      <c r="F273" s="87">
        <f>F275+F274</f>
        <v>0</v>
      </c>
      <c r="G273" s="87"/>
      <c r="H273" s="55">
        <f>H274</f>
        <v>0</v>
      </c>
      <c r="I273" s="55">
        <f>I274</f>
        <v>0</v>
      </c>
      <c r="J273" s="55">
        <f>J275</f>
        <v>0</v>
      </c>
      <c r="K273" s="55">
        <f>E273+F273+H273+I273+J273</f>
        <v>8660.2000000000007</v>
      </c>
    </row>
    <row r="274" spans="2:11" ht="31.5" x14ac:dyDescent="0.25">
      <c r="B274" s="77"/>
      <c r="C274" s="78"/>
      <c r="D274" s="2" t="s">
        <v>1002</v>
      </c>
      <c r="E274" s="14">
        <v>8660.2000000000007</v>
      </c>
      <c r="F274" s="88">
        <v>0</v>
      </c>
      <c r="G274" s="88"/>
      <c r="H274" s="14">
        <v>0</v>
      </c>
      <c r="I274" s="14">
        <v>0</v>
      </c>
      <c r="J274" s="14">
        <v>0</v>
      </c>
      <c r="K274" s="56">
        <f>E274+F274+H274+I274+J274</f>
        <v>8660.2000000000007</v>
      </c>
    </row>
    <row r="275" spans="2:11" ht="31.5" x14ac:dyDescent="0.25">
      <c r="B275" s="77"/>
      <c r="C275" s="78"/>
      <c r="D275" s="2" t="s">
        <v>1003</v>
      </c>
      <c r="E275" s="14">
        <v>0</v>
      </c>
      <c r="F275" s="88">
        <v>0</v>
      </c>
      <c r="G275" s="88"/>
      <c r="H275" s="14">
        <v>0</v>
      </c>
      <c r="I275" s="14">
        <v>0</v>
      </c>
      <c r="J275" s="14">
        <v>0</v>
      </c>
      <c r="K275" s="55">
        <f>E275+F275+H275+I275+J275</f>
        <v>0</v>
      </c>
    </row>
    <row r="276" spans="2:11" ht="31.5" customHeight="1" x14ac:dyDescent="0.25">
      <c r="B276" s="77"/>
      <c r="C276" s="78"/>
      <c r="D276" s="2" t="s">
        <v>1004</v>
      </c>
      <c r="E276" s="14" t="s">
        <v>12</v>
      </c>
      <c r="F276" s="88" t="s">
        <v>12</v>
      </c>
      <c r="G276" s="88"/>
      <c r="H276" s="14" t="s">
        <v>1005</v>
      </c>
      <c r="I276" s="14" t="s">
        <v>1006</v>
      </c>
      <c r="J276" s="14" t="s">
        <v>1007</v>
      </c>
      <c r="K276" s="14" t="s">
        <v>12</v>
      </c>
    </row>
    <row r="277" spans="2:11" ht="65.25" customHeight="1" x14ac:dyDescent="0.25">
      <c r="B277" s="77"/>
      <c r="C277" s="78"/>
      <c r="D277" s="2" t="s">
        <v>1008</v>
      </c>
      <c r="E277" s="14" t="s">
        <v>1009</v>
      </c>
      <c r="F277" s="88" t="s">
        <v>1010</v>
      </c>
      <c r="G277" s="88"/>
      <c r="H277" s="14" t="s">
        <v>1011</v>
      </c>
      <c r="I277" s="14" t="s">
        <v>1012</v>
      </c>
      <c r="J277" s="14" t="s">
        <v>1013</v>
      </c>
      <c r="K277" s="14" t="s">
        <v>1014</v>
      </c>
    </row>
    <row r="278" spans="2:11" ht="15.75" x14ac:dyDescent="0.25">
      <c r="B278" s="77" t="s">
        <v>1250</v>
      </c>
      <c r="C278" s="79" t="s">
        <v>1291</v>
      </c>
      <c r="D278" s="2" t="s">
        <v>1235</v>
      </c>
      <c r="E278" s="63">
        <f>E279+E280+E281</f>
        <v>797</v>
      </c>
      <c r="F278" s="63"/>
      <c r="G278" s="63">
        <f>G279+G280+G281+G282</f>
        <v>0</v>
      </c>
      <c r="H278" s="63">
        <f t="shared" ref="H278:J282" si="17">H279+H280+H281+H282</f>
        <v>0</v>
      </c>
      <c r="I278" s="63">
        <f t="shared" si="17"/>
        <v>0</v>
      </c>
      <c r="J278" s="63">
        <f t="shared" si="17"/>
        <v>0</v>
      </c>
      <c r="K278" s="63">
        <f>E278+G278+H278+I278+J278</f>
        <v>797</v>
      </c>
    </row>
    <row r="279" spans="2:11" ht="31.5" x14ac:dyDescent="0.25">
      <c r="B279" s="77"/>
      <c r="C279" s="79"/>
      <c r="D279" s="2" t="s">
        <v>8</v>
      </c>
      <c r="E279" s="63">
        <f>E284+E289+E294</f>
        <v>394.7</v>
      </c>
      <c r="F279" s="63"/>
      <c r="G279" s="63">
        <f>G284+G289+G294</f>
        <v>0</v>
      </c>
      <c r="H279" s="63">
        <f t="shared" si="17"/>
        <v>0</v>
      </c>
      <c r="I279" s="63">
        <f t="shared" si="17"/>
        <v>0</v>
      </c>
      <c r="J279" s="63">
        <f t="shared" si="17"/>
        <v>0</v>
      </c>
      <c r="K279" s="63">
        <f t="shared" ref="K279:K282" si="18">E279+G279+H279+I279+J279</f>
        <v>394.7</v>
      </c>
    </row>
    <row r="280" spans="2:11" ht="31.5" x14ac:dyDescent="0.25">
      <c r="B280" s="77"/>
      <c r="C280" s="79"/>
      <c r="D280" s="2" t="s">
        <v>9</v>
      </c>
      <c r="E280" s="63">
        <f>E285+E290+E295</f>
        <v>223.9</v>
      </c>
      <c r="F280" s="63"/>
      <c r="G280" s="63">
        <f t="shared" ref="G280:G281" si="19">G285+G290+G295</f>
        <v>0</v>
      </c>
      <c r="H280" s="63">
        <f t="shared" si="17"/>
        <v>0</v>
      </c>
      <c r="I280" s="63">
        <f t="shared" si="17"/>
        <v>0</v>
      </c>
      <c r="J280" s="63">
        <f t="shared" si="17"/>
        <v>0</v>
      </c>
      <c r="K280" s="63">
        <f t="shared" si="18"/>
        <v>223.9</v>
      </c>
    </row>
    <row r="281" spans="2:11" ht="31.5" x14ac:dyDescent="0.25">
      <c r="B281" s="77"/>
      <c r="C281" s="79"/>
      <c r="D281" s="2" t="s">
        <v>10</v>
      </c>
      <c r="E281" s="63">
        <f>E286+E291</f>
        <v>178.39999999999998</v>
      </c>
      <c r="F281" s="63"/>
      <c r="G281" s="63">
        <f t="shared" si="19"/>
        <v>0</v>
      </c>
      <c r="H281" s="63">
        <f t="shared" si="17"/>
        <v>0</v>
      </c>
      <c r="I281" s="63">
        <f t="shared" si="17"/>
        <v>0</v>
      </c>
      <c r="J281" s="63">
        <f t="shared" si="17"/>
        <v>0</v>
      </c>
      <c r="K281" s="63">
        <f t="shared" si="18"/>
        <v>178.39999999999998</v>
      </c>
    </row>
    <row r="282" spans="2:11" ht="63" x14ac:dyDescent="0.25">
      <c r="B282" s="77"/>
      <c r="C282" s="79"/>
      <c r="D282" s="2" t="s">
        <v>29</v>
      </c>
      <c r="E282" s="63">
        <f>E287+E292</f>
        <v>0</v>
      </c>
      <c r="F282" s="63"/>
      <c r="G282" s="63">
        <f>G287+G292+G297</f>
        <v>0</v>
      </c>
      <c r="H282" s="63">
        <f t="shared" si="17"/>
        <v>0</v>
      </c>
      <c r="I282" s="63">
        <f t="shared" si="17"/>
        <v>0</v>
      </c>
      <c r="J282" s="63">
        <f t="shared" si="17"/>
        <v>0</v>
      </c>
      <c r="K282" s="63">
        <f t="shared" si="18"/>
        <v>0</v>
      </c>
    </row>
    <row r="283" spans="2:11" s="51" customFormat="1" ht="16.5" customHeight="1" x14ac:dyDescent="0.25">
      <c r="B283" s="80" t="s">
        <v>1251</v>
      </c>
      <c r="C283" s="83" t="s">
        <v>1254</v>
      </c>
      <c r="D283" s="2" t="s">
        <v>1235</v>
      </c>
      <c r="E283" s="63">
        <f>E284+E285+E286</f>
        <v>149</v>
      </c>
      <c r="F283" s="63"/>
      <c r="G283" s="63">
        <v>0</v>
      </c>
      <c r="H283" s="63">
        <v>0</v>
      </c>
      <c r="I283" s="63">
        <v>0</v>
      </c>
      <c r="J283" s="63">
        <v>0</v>
      </c>
      <c r="K283" s="63">
        <f>E283+G283+H283+I283+J283</f>
        <v>149</v>
      </c>
    </row>
    <row r="284" spans="2:11" s="51" customFormat="1" ht="16.5" customHeight="1" x14ac:dyDescent="0.25">
      <c r="B284" s="81"/>
      <c r="C284" s="84"/>
      <c r="D284" s="2" t="s">
        <v>1236</v>
      </c>
      <c r="E284" s="61">
        <v>14.9</v>
      </c>
      <c r="F284" s="61"/>
      <c r="G284" s="61">
        <v>0</v>
      </c>
      <c r="H284" s="61">
        <v>0</v>
      </c>
      <c r="I284" s="61">
        <v>0</v>
      </c>
      <c r="J284" s="61">
        <v>0</v>
      </c>
      <c r="K284" s="63">
        <f>E284+G284+H284+I284+J284</f>
        <v>14.9</v>
      </c>
    </row>
    <row r="285" spans="2:11" s="51" customFormat="1" ht="34.5" customHeight="1" x14ac:dyDescent="0.25">
      <c r="B285" s="81"/>
      <c r="C285" s="84"/>
      <c r="D285" s="2" t="s">
        <v>1237</v>
      </c>
      <c r="E285" s="61">
        <v>85.4</v>
      </c>
      <c r="F285" s="61"/>
      <c r="G285" s="61">
        <v>0</v>
      </c>
      <c r="H285" s="61">
        <v>0</v>
      </c>
      <c r="I285" s="61">
        <v>0</v>
      </c>
      <c r="J285" s="61">
        <v>0</v>
      </c>
      <c r="K285" s="63">
        <f t="shared" ref="K285:K287" si="20">E285+G285+H285+I285+J285</f>
        <v>85.4</v>
      </c>
    </row>
    <row r="286" spans="2:11" s="51" customFormat="1" ht="33" customHeight="1" x14ac:dyDescent="0.25">
      <c r="B286" s="81"/>
      <c r="C286" s="84"/>
      <c r="D286" s="2" t="s">
        <v>1238</v>
      </c>
      <c r="E286" s="61">
        <v>48.7</v>
      </c>
      <c r="F286" s="61"/>
      <c r="G286" s="61">
        <v>0</v>
      </c>
      <c r="H286" s="61">
        <v>0</v>
      </c>
      <c r="I286" s="61">
        <v>0</v>
      </c>
      <c r="J286" s="61">
        <v>0</v>
      </c>
      <c r="K286" s="63">
        <f t="shared" si="20"/>
        <v>48.7</v>
      </c>
    </row>
    <row r="287" spans="2:11" s="51" customFormat="1" ht="66" customHeight="1" x14ac:dyDescent="0.25">
      <c r="B287" s="82"/>
      <c r="C287" s="85"/>
      <c r="D287" s="2" t="s">
        <v>1245</v>
      </c>
      <c r="E287" s="61">
        <v>0</v>
      </c>
      <c r="F287" s="61"/>
      <c r="G287" s="61">
        <v>0</v>
      </c>
      <c r="H287" s="61">
        <v>0</v>
      </c>
      <c r="I287" s="61">
        <v>0</v>
      </c>
      <c r="J287" s="61">
        <v>0</v>
      </c>
      <c r="K287" s="63">
        <f t="shared" si="20"/>
        <v>0</v>
      </c>
    </row>
    <row r="288" spans="2:11" ht="15.75" x14ac:dyDescent="0.25">
      <c r="B288" s="77" t="s">
        <v>1252</v>
      </c>
      <c r="C288" s="78" t="s">
        <v>1253</v>
      </c>
      <c r="D288" s="2" t="s">
        <v>1235</v>
      </c>
      <c r="E288" s="63">
        <f>E289+E290+E291</f>
        <v>298</v>
      </c>
      <c r="F288" s="63"/>
      <c r="G288" s="63">
        <f>G289+G290+G291</f>
        <v>0</v>
      </c>
      <c r="H288" s="63">
        <f>H289+H290+H291</f>
        <v>0</v>
      </c>
      <c r="I288" s="63">
        <f t="shared" ref="I288:J288" si="21">I289+I290+I291</f>
        <v>0</v>
      </c>
      <c r="J288" s="63">
        <f t="shared" si="21"/>
        <v>0</v>
      </c>
      <c r="K288" s="63">
        <f>E288+G288+H288+I288</f>
        <v>298</v>
      </c>
    </row>
    <row r="289" spans="2:11" ht="31.5" x14ac:dyDescent="0.25">
      <c r="B289" s="77"/>
      <c r="C289" s="78"/>
      <c r="D289" s="2" t="s">
        <v>8</v>
      </c>
      <c r="E289" s="62">
        <v>29.8</v>
      </c>
      <c r="F289" s="62"/>
      <c r="G289" s="61">
        <v>0</v>
      </c>
      <c r="H289" s="61">
        <v>0</v>
      </c>
      <c r="I289" s="61">
        <v>0</v>
      </c>
      <c r="J289" s="61">
        <v>0</v>
      </c>
      <c r="K289" s="63">
        <f t="shared" ref="K289:K292" si="22">E289+G289+H289+I289</f>
        <v>29.8</v>
      </c>
    </row>
    <row r="290" spans="2:11" ht="31.5" x14ac:dyDescent="0.25">
      <c r="B290" s="77"/>
      <c r="C290" s="78"/>
      <c r="D290" s="2" t="s">
        <v>9</v>
      </c>
      <c r="E290" s="62">
        <v>138.5</v>
      </c>
      <c r="F290" s="62"/>
      <c r="G290" s="61">
        <v>0</v>
      </c>
      <c r="H290" s="61">
        <v>0</v>
      </c>
      <c r="I290" s="61">
        <v>0</v>
      </c>
      <c r="J290" s="61">
        <v>0</v>
      </c>
      <c r="K290" s="63">
        <f t="shared" si="22"/>
        <v>138.5</v>
      </c>
    </row>
    <row r="291" spans="2:11" ht="31.5" x14ac:dyDescent="0.25">
      <c r="B291" s="77"/>
      <c r="C291" s="78"/>
      <c r="D291" s="2" t="s">
        <v>10</v>
      </c>
      <c r="E291" s="62">
        <v>129.69999999999999</v>
      </c>
      <c r="F291" s="62"/>
      <c r="G291" s="61">
        <v>0</v>
      </c>
      <c r="H291" s="61">
        <v>0</v>
      </c>
      <c r="I291" s="61">
        <v>0</v>
      </c>
      <c r="J291" s="61">
        <v>0</v>
      </c>
      <c r="K291" s="63">
        <f t="shared" si="22"/>
        <v>129.69999999999999</v>
      </c>
    </row>
    <row r="292" spans="2:11" ht="201.75" customHeight="1" x14ac:dyDescent="0.25">
      <c r="B292" s="77"/>
      <c r="C292" s="78"/>
      <c r="D292" s="2" t="s">
        <v>29</v>
      </c>
      <c r="E292" s="62">
        <v>0</v>
      </c>
      <c r="F292" s="62"/>
      <c r="G292" s="61">
        <v>0</v>
      </c>
      <c r="H292" s="61">
        <v>0</v>
      </c>
      <c r="I292" s="61">
        <v>0</v>
      </c>
      <c r="J292" s="61">
        <v>0</v>
      </c>
      <c r="K292" s="63">
        <f t="shared" si="22"/>
        <v>0</v>
      </c>
    </row>
    <row r="293" spans="2:11" ht="15.75" x14ac:dyDescent="0.25">
      <c r="B293" s="77" t="s">
        <v>1255</v>
      </c>
      <c r="C293" s="78" t="s">
        <v>1256</v>
      </c>
      <c r="D293" s="2" t="s">
        <v>1235</v>
      </c>
      <c r="E293" s="63">
        <f>E294</f>
        <v>350</v>
      </c>
      <c r="F293" s="64"/>
      <c r="G293" s="63">
        <f>G294</f>
        <v>0</v>
      </c>
      <c r="H293" s="63">
        <f t="shared" ref="H293:J293" si="23">H294</f>
        <v>0</v>
      </c>
      <c r="I293" s="63">
        <f t="shared" si="23"/>
        <v>0</v>
      </c>
      <c r="J293" s="63">
        <f t="shared" si="23"/>
        <v>0</v>
      </c>
      <c r="K293" s="63">
        <f>E293+G293+H293+I293+J293</f>
        <v>350</v>
      </c>
    </row>
    <row r="294" spans="2:11" ht="31.5" x14ac:dyDescent="0.25">
      <c r="B294" s="77"/>
      <c r="C294" s="78"/>
      <c r="D294" s="2" t="s">
        <v>8</v>
      </c>
      <c r="E294" s="61">
        <v>350</v>
      </c>
      <c r="F294" s="61"/>
      <c r="G294" s="61">
        <v>0</v>
      </c>
      <c r="H294" s="61">
        <v>0</v>
      </c>
      <c r="I294" s="61">
        <v>0</v>
      </c>
      <c r="J294" s="61">
        <v>0</v>
      </c>
      <c r="K294" s="63">
        <f t="shared" ref="K294:K297" si="24">E294+G294+H294+I294+J294</f>
        <v>350</v>
      </c>
    </row>
    <row r="295" spans="2:11" ht="31.5" x14ac:dyDescent="0.25">
      <c r="B295" s="77"/>
      <c r="C295" s="78"/>
      <c r="D295" s="2" t="s">
        <v>9</v>
      </c>
      <c r="E295" s="61">
        <v>0</v>
      </c>
      <c r="F295" s="61"/>
      <c r="G295" s="61">
        <v>0</v>
      </c>
      <c r="H295" s="61">
        <v>0</v>
      </c>
      <c r="I295" s="61">
        <v>0</v>
      </c>
      <c r="J295" s="61">
        <v>0</v>
      </c>
      <c r="K295" s="63">
        <f t="shared" si="24"/>
        <v>0</v>
      </c>
    </row>
    <row r="296" spans="2:11" ht="31.5" x14ac:dyDescent="0.25">
      <c r="B296" s="77"/>
      <c r="C296" s="78"/>
      <c r="D296" s="2" t="s">
        <v>10</v>
      </c>
      <c r="E296" s="61">
        <v>0</v>
      </c>
      <c r="F296" s="61"/>
      <c r="G296" s="61">
        <v>0</v>
      </c>
      <c r="H296" s="61">
        <v>0</v>
      </c>
      <c r="I296" s="61">
        <v>0</v>
      </c>
      <c r="J296" s="61">
        <v>0</v>
      </c>
      <c r="K296" s="63">
        <f t="shared" si="24"/>
        <v>0</v>
      </c>
    </row>
    <row r="297" spans="2:11" ht="63" x14ac:dyDescent="0.25">
      <c r="B297" s="77"/>
      <c r="C297" s="78"/>
      <c r="D297" s="2" t="s">
        <v>29</v>
      </c>
      <c r="E297" s="61">
        <v>0</v>
      </c>
      <c r="F297" s="61"/>
      <c r="G297" s="61">
        <v>0</v>
      </c>
      <c r="H297" s="61">
        <v>0</v>
      </c>
      <c r="I297" s="61">
        <v>0</v>
      </c>
      <c r="J297" s="61">
        <v>0</v>
      </c>
      <c r="K297" s="63">
        <f t="shared" si="24"/>
        <v>0</v>
      </c>
    </row>
  </sheetData>
  <mergeCells count="370">
    <mergeCell ref="B268:B272"/>
    <mergeCell ref="C268:C272"/>
    <mergeCell ref="F268:G268"/>
    <mergeCell ref="F269:G269"/>
    <mergeCell ref="F270:G270"/>
    <mergeCell ref="F271:G271"/>
    <mergeCell ref="F272:G272"/>
    <mergeCell ref="B273:B277"/>
    <mergeCell ref="C273:C277"/>
    <mergeCell ref="F273:G273"/>
    <mergeCell ref="F274:G274"/>
    <mergeCell ref="F275:G275"/>
    <mergeCell ref="F276:G276"/>
    <mergeCell ref="F277:G277"/>
    <mergeCell ref="B248:B252"/>
    <mergeCell ref="C248:C252"/>
    <mergeCell ref="F248:G248"/>
    <mergeCell ref="F249:G249"/>
    <mergeCell ref="F250:G250"/>
    <mergeCell ref="F251:G251"/>
    <mergeCell ref="F252:G252"/>
    <mergeCell ref="B253:B257"/>
    <mergeCell ref="C253:C257"/>
    <mergeCell ref="F253:G253"/>
    <mergeCell ref="F254:G254"/>
    <mergeCell ref="F255:G255"/>
    <mergeCell ref="F256:G256"/>
    <mergeCell ref="F257:G257"/>
    <mergeCell ref="B238:B242"/>
    <mergeCell ref="C238:C242"/>
    <mergeCell ref="F238:G238"/>
    <mergeCell ref="F239:G239"/>
    <mergeCell ref="F240:G240"/>
    <mergeCell ref="F241:G241"/>
    <mergeCell ref="F242:G242"/>
    <mergeCell ref="B243:B247"/>
    <mergeCell ref="C243:C247"/>
    <mergeCell ref="F243:G243"/>
    <mergeCell ref="F244:G244"/>
    <mergeCell ref="F245:G245"/>
    <mergeCell ref="F246:G246"/>
    <mergeCell ref="F247:G247"/>
    <mergeCell ref="B227:B231"/>
    <mergeCell ref="F227:G227"/>
    <mergeCell ref="C228:C231"/>
    <mergeCell ref="F228:G228"/>
    <mergeCell ref="F229:G229"/>
    <mergeCell ref="F230:G230"/>
    <mergeCell ref="F231:G231"/>
    <mergeCell ref="B232:K232"/>
    <mergeCell ref="B233:B237"/>
    <mergeCell ref="C233:C237"/>
    <mergeCell ref="F233:G233"/>
    <mergeCell ref="F234:G234"/>
    <mergeCell ref="F235:G235"/>
    <mergeCell ref="F236:G236"/>
    <mergeCell ref="F237:G237"/>
    <mergeCell ref="B217:B221"/>
    <mergeCell ref="C217:C221"/>
    <mergeCell ref="F217:G217"/>
    <mergeCell ref="F218:G218"/>
    <mergeCell ref="F219:G219"/>
    <mergeCell ref="F220:G220"/>
    <mergeCell ref="F221:G221"/>
    <mergeCell ref="B222:B226"/>
    <mergeCell ref="C222:C226"/>
    <mergeCell ref="F222:G222"/>
    <mergeCell ref="F223:G223"/>
    <mergeCell ref="F224:G224"/>
    <mergeCell ref="F225:G225"/>
    <mergeCell ref="F226:G226"/>
    <mergeCell ref="B202:B206"/>
    <mergeCell ref="C202:C206"/>
    <mergeCell ref="F202:G202"/>
    <mergeCell ref="F203:G203"/>
    <mergeCell ref="F204:G204"/>
    <mergeCell ref="F205:G205"/>
    <mergeCell ref="F206:G206"/>
    <mergeCell ref="B212:B216"/>
    <mergeCell ref="C212:C216"/>
    <mergeCell ref="F212:G212"/>
    <mergeCell ref="F213:G213"/>
    <mergeCell ref="F214:G214"/>
    <mergeCell ref="F215:G215"/>
    <mergeCell ref="F216:G216"/>
    <mergeCell ref="B192:B196"/>
    <mergeCell ref="C192:C196"/>
    <mergeCell ref="F192:G192"/>
    <mergeCell ref="F193:G193"/>
    <mergeCell ref="F194:G194"/>
    <mergeCell ref="F195:G195"/>
    <mergeCell ref="F196:G196"/>
    <mergeCell ref="B197:B201"/>
    <mergeCell ref="C197:C201"/>
    <mergeCell ref="F197:G197"/>
    <mergeCell ref="F198:G198"/>
    <mergeCell ref="F199:G199"/>
    <mergeCell ref="F200:G200"/>
    <mergeCell ref="F201:G201"/>
    <mergeCell ref="F185:G185"/>
    <mergeCell ref="F186:G186"/>
    <mergeCell ref="B187:B191"/>
    <mergeCell ref="C187:C191"/>
    <mergeCell ref="F187:G187"/>
    <mergeCell ref="F188:G188"/>
    <mergeCell ref="F189:G189"/>
    <mergeCell ref="F190:G190"/>
    <mergeCell ref="F191:G191"/>
    <mergeCell ref="F171:G171"/>
    <mergeCell ref="F172:G172"/>
    <mergeCell ref="F173:G173"/>
    <mergeCell ref="F174:G174"/>
    <mergeCell ref="F175:G175"/>
    <mergeCell ref="B176:B180"/>
    <mergeCell ref="C176:C180"/>
    <mergeCell ref="F176:G176"/>
    <mergeCell ref="F177:G177"/>
    <mergeCell ref="F178:G178"/>
    <mergeCell ref="F179:G179"/>
    <mergeCell ref="F180:G180"/>
    <mergeCell ref="B156:B160"/>
    <mergeCell ref="C156:C160"/>
    <mergeCell ref="F156:G156"/>
    <mergeCell ref="F157:G157"/>
    <mergeCell ref="F158:G158"/>
    <mergeCell ref="F159:G159"/>
    <mergeCell ref="F160:G160"/>
    <mergeCell ref="B161:B165"/>
    <mergeCell ref="C161:C165"/>
    <mergeCell ref="F161:G161"/>
    <mergeCell ref="F162:G162"/>
    <mergeCell ref="F163:G163"/>
    <mergeCell ref="F164:G164"/>
    <mergeCell ref="F165:G165"/>
    <mergeCell ref="B146:B150"/>
    <mergeCell ref="C146:C150"/>
    <mergeCell ref="F146:G146"/>
    <mergeCell ref="F147:G147"/>
    <mergeCell ref="F148:G148"/>
    <mergeCell ref="F149:G149"/>
    <mergeCell ref="F150:G150"/>
    <mergeCell ref="B151:B155"/>
    <mergeCell ref="C151:C155"/>
    <mergeCell ref="F151:G151"/>
    <mergeCell ref="F152:G152"/>
    <mergeCell ref="F153:G153"/>
    <mergeCell ref="F154:G154"/>
    <mergeCell ref="F155:G155"/>
    <mergeCell ref="B136:B140"/>
    <mergeCell ref="C136:C140"/>
    <mergeCell ref="F136:G136"/>
    <mergeCell ref="F137:G137"/>
    <mergeCell ref="F138:G138"/>
    <mergeCell ref="F139:G139"/>
    <mergeCell ref="F140:G140"/>
    <mergeCell ref="B141:B145"/>
    <mergeCell ref="C141:C145"/>
    <mergeCell ref="F141:G141"/>
    <mergeCell ref="F142:G142"/>
    <mergeCell ref="F143:G143"/>
    <mergeCell ref="F144:G144"/>
    <mergeCell ref="F145:G145"/>
    <mergeCell ref="B126:B130"/>
    <mergeCell ref="C126:C130"/>
    <mergeCell ref="F126:G126"/>
    <mergeCell ref="F127:G127"/>
    <mergeCell ref="F128:G128"/>
    <mergeCell ref="F129:G129"/>
    <mergeCell ref="F130:G130"/>
    <mergeCell ref="B131:B135"/>
    <mergeCell ref="C131:C135"/>
    <mergeCell ref="F131:G131"/>
    <mergeCell ref="F132:G132"/>
    <mergeCell ref="F133:G133"/>
    <mergeCell ref="F134:G134"/>
    <mergeCell ref="F135:G135"/>
    <mergeCell ref="B116:B120"/>
    <mergeCell ref="C116:C120"/>
    <mergeCell ref="F116:G116"/>
    <mergeCell ref="F117:G117"/>
    <mergeCell ref="F118:G118"/>
    <mergeCell ref="F119:G119"/>
    <mergeCell ref="F120:G120"/>
    <mergeCell ref="B121:B125"/>
    <mergeCell ref="C121:C125"/>
    <mergeCell ref="F121:G121"/>
    <mergeCell ref="F122:G122"/>
    <mergeCell ref="F123:G123"/>
    <mergeCell ref="F124:G124"/>
    <mergeCell ref="F125:G125"/>
    <mergeCell ref="B106:B110"/>
    <mergeCell ref="C106:C110"/>
    <mergeCell ref="F106:G106"/>
    <mergeCell ref="F107:G107"/>
    <mergeCell ref="F108:G108"/>
    <mergeCell ref="F109:G109"/>
    <mergeCell ref="F110:G110"/>
    <mergeCell ref="B111:B115"/>
    <mergeCell ref="C111:C115"/>
    <mergeCell ref="F111:G111"/>
    <mergeCell ref="F112:G112"/>
    <mergeCell ref="F113:G113"/>
    <mergeCell ref="F114:G114"/>
    <mergeCell ref="F115:G115"/>
    <mergeCell ref="B96:B100"/>
    <mergeCell ref="C96:C100"/>
    <mergeCell ref="F96:G96"/>
    <mergeCell ref="F97:G97"/>
    <mergeCell ref="F98:G98"/>
    <mergeCell ref="F99:G99"/>
    <mergeCell ref="F100:G100"/>
    <mergeCell ref="B101:B105"/>
    <mergeCell ref="C101:C105"/>
    <mergeCell ref="F101:G101"/>
    <mergeCell ref="F102:G102"/>
    <mergeCell ref="F103:G103"/>
    <mergeCell ref="F104:G104"/>
    <mergeCell ref="F105:G105"/>
    <mergeCell ref="B86:B90"/>
    <mergeCell ref="C86:C90"/>
    <mergeCell ref="F86:G86"/>
    <mergeCell ref="F87:G87"/>
    <mergeCell ref="F88:G88"/>
    <mergeCell ref="F89:G89"/>
    <mergeCell ref="F90:G90"/>
    <mergeCell ref="B91:B95"/>
    <mergeCell ref="C91:C95"/>
    <mergeCell ref="F91:G91"/>
    <mergeCell ref="F92:G92"/>
    <mergeCell ref="F93:G93"/>
    <mergeCell ref="F94:G94"/>
    <mergeCell ref="F95:G95"/>
    <mergeCell ref="B76:B80"/>
    <mergeCell ref="C76:C80"/>
    <mergeCell ref="F76:G76"/>
    <mergeCell ref="F77:G77"/>
    <mergeCell ref="F78:G78"/>
    <mergeCell ref="F79:G79"/>
    <mergeCell ref="F80:G80"/>
    <mergeCell ref="B81:B85"/>
    <mergeCell ref="C81:C85"/>
    <mergeCell ref="F81:G81"/>
    <mergeCell ref="F82:G82"/>
    <mergeCell ref="F83:G83"/>
    <mergeCell ref="F84:G84"/>
    <mergeCell ref="F85:G85"/>
    <mergeCell ref="B66:B70"/>
    <mergeCell ref="C66:C70"/>
    <mergeCell ref="F66:G66"/>
    <mergeCell ref="F67:G67"/>
    <mergeCell ref="F68:G68"/>
    <mergeCell ref="F69:G69"/>
    <mergeCell ref="F70:G70"/>
    <mergeCell ref="B71:B75"/>
    <mergeCell ref="C71:C75"/>
    <mergeCell ref="F71:G71"/>
    <mergeCell ref="F72:G72"/>
    <mergeCell ref="F73:G73"/>
    <mergeCell ref="F74:G74"/>
    <mergeCell ref="F75:G75"/>
    <mergeCell ref="B56:B60"/>
    <mergeCell ref="C56:C60"/>
    <mergeCell ref="F56:G56"/>
    <mergeCell ref="F57:G57"/>
    <mergeCell ref="F58:G58"/>
    <mergeCell ref="F59:G59"/>
    <mergeCell ref="F60:G60"/>
    <mergeCell ref="B61:B65"/>
    <mergeCell ref="C61:C65"/>
    <mergeCell ref="F61:G61"/>
    <mergeCell ref="F62:G62"/>
    <mergeCell ref="F63:G63"/>
    <mergeCell ref="F64:G64"/>
    <mergeCell ref="F65:G65"/>
    <mergeCell ref="B46:B50"/>
    <mergeCell ref="C46:C50"/>
    <mergeCell ref="F46:G46"/>
    <mergeCell ref="F47:G47"/>
    <mergeCell ref="F48:G48"/>
    <mergeCell ref="F49:G49"/>
    <mergeCell ref="F50:G50"/>
    <mergeCell ref="B51:B55"/>
    <mergeCell ref="C51:C55"/>
    <mergeCell ref="F51:G51"/>
    <mergeCell ref="F52:G52"/>
    <mergeCell ref="F53:G53"/>
    <mergeCell ref="F54:G54"/>
    <mergeCell ref="F55:G55"/>
    <mergeCell ref="B35:B39"/>
    <mergeCell ref="C35:C39"/>
    <mergeCell ref="E35:F35"/>
    <mergeCell ref="E36:F36"/>
    <mergeCell ref="E37:F37"/>
    <mergeCell ref="E38:F38"/>
    <mergeCell ref="E39:F39"/>
    <mergeCell ref="B40:I40"/>
    <mergeCell ref="B41:B45"/>
    <mergeCell ref="C41:C45"/>
    <mergeCell ref="F41:G41"/>
    <mergeCell ref="F42:G42"/>
    <mergeCell ref="F43:G43"/>
    <mergeCell ref="F44:G44"/>
    <mergeCell ref="F45:G45"/>
    <mergeCell ref="B25:B29"/>
    <mergeCell ref="C25:C29"/>
    <mergeCell ref="E25:F25"/>
    <mergeCell ref="E26:F26"/>
    <mergeCell ref="E27:F27"/>
    <mergeCell ref="E28:F28"/>
    <mergeCell ref="E29:F29"/>
    <mergeCell ref="B30:B34"/>
    <mergeCell ref="C30:C34"/>
    <mergeCell ref="E30:F30"/>
    <mergeCell ref="E31:F31"/>
    <mergeCell ref="E32:F32"/>
    <mergeCell ref="E33:F33"/>
    <mergeCell ref="E34:F34"/>
    <mergeCell ref="B14:I14"/>
    <mergeCell ref="B15:B19"/>
    <mergeCell ref="C15:C19"/>
    <mergeCell ref="E15:F15"/>
    <mergeCell ref="E16:F16"/>
    <mergeCell ref="E17:F17"/>
    <mergeCell ref="E18:F18"/>
    <mergeCell ref="E19:F19"/>
    <mergeCell ref="B20:B24"/>
    <mergeCell ref="C20:C24"/>
    <mergeCell ref="E20:F20"/>
    <mergeCell ref="E21:F21"/>
    <mergeCell ref="E22:F22"/>
    <mergeCell ref="E23:F23"/>
    <mergeCell ref="E24:F24"/>
    <mergeCell ref="B3:M3"/>
    <mergeCell ref="B6:B7"/>
    <mergeCell ref="C6:C7"/>
    <mergeCell ref="D6:D7"/>
    <mergeCell ref="E6:K6"/>
    <mergeCell ref="E7:F7"/>
    <mergeCell ref="E8:F8"/>
    <mergeCell ref="B9:B13"/>
    <mergeCell ref="C9:C13"/>
    <mergeCell ref="E9:F9"/>
    <mergeCell ref="E10:F10"/>
    <mergeCell ref="E11:F11"/>
    <mergeCell ref="E12:F12"/>
    <mergeCell ref="E13:F13"/>
    <mergeCell ref="B293:B297"/>
    <mergeCell ref="C293:C297"/>
    <mergeCell ref="B278:B282"/>
    <mergeCell ref="C278:C282"/>
    <mergeCell ref="B288:B292"/>
    <mergeCell ref="C288:C292"/>
    <mergeCell ref="B283:B287"/>
    <mergeCell ref="C283:C287"/>
    <mergeCell ref="B166:B170"/>
    <mergeCell ref="C166:C170"/>
    <mergeCell ref="B207:B211"/>
    <mergeCell ref="C207:C211"/>
    <mergeCell ref="B258:B262"/>
    <mergeCell ref="C258:C262"/>
    <mergeCell ref="B263:B267"/>
    <mergeCell ref="C263:C267"/>
    <mergeCell ref="B171:B175"/>
    <mergeCell ref="C171:C175"/>
    <mergeCell ref="B181:K181"/>
    <mergeCell ref="B182:B186"/>
    <mergeCell ref="C182:C186"/>
    <mergeCell ref="F182:G182"/>
    <mergeCell ref="F183:G183"/>
    <mergeCell ref="F184:G184"/>
  </mergeCells>
  <pageMargins left="1.1811023622047245" right="0.39370078740157483" top="0.78740157480314965" bottom="0.78740157480314965" header="0.51181102362204722" footer="0.51181102362204722"/>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3"/>
  <sheetViews>
    <sheetView topLeftCell="A31" workbookViewId="0">
      <selection activeCell="B30" sqref="B30:K30"/>
    </sheetView>
  </sheetViews>
  <sheetFormatPr defaultRowHeight="15" x14ac:dyDescent="0.25"/>
  <cols>
    <col min="1" max="1" width="1" customWidth="1"/>
    <col min="2" max="2" width="6.42578125" customWidth="1"/>
    <col min="3" max="3" width="17.28515625" customWidth="1"/>
    <col min="4" max="4" width="20.28515625" customWidth="1"/>
    <col min="5" max="5" width="19.5703125" customWidth="1"/>
    <col min="6" max="6" width="20.28515625" customWidth="1"/>
    <col min="8" max="8" width="9.42578125" bestFit="1" customWidth="1"/>
  </cols>
  <sheetData>
    <row r="2" spans="2:13" x14ac:dyDescent="0.25">
      <c r="B2" s="111" t="s">
        <v>1015</v>
      </c>
      <c r="C2" s="90"/>
      <c r="D2" s="90"/>
      <c r="E2" s="90"/>
      <c r="F2" s="90"/>
      <c r="G2" s="90"/>
      <c r="H2" s="90"/>
      <c r="I2" s="90"/>
      <c r="J2" s="90"/>
      <c r="K2" s="90"/>
      <c r="L2" s="90"/>
      <c r="M2" s="90"/>
    </row>
    <row r="3" spans="2:13" x14ac:dyDescent="0.25">
      <c r="B3" s="15"/>
      <c r="C3" s="15"/>
      <c r="D3" s="15"/>
      <c r="E3" s="15"/>
      <c r="F3" s="15"/>
      <c r="G3" s="15"/>
      <c r="H3" s="15"/>
      <c r="I3" s="15"/>
      <c r="J3" s="15"/>
      <c r="K3" s="15"/>
      <c r="L3" s="15"/>
      <c r="M3" s="15"/>
    </row>
    <row r="4" spans="2:13" x14ac:dyDescent="0.25">
      <c r="B4" s="111" t="s">
        <v>1016</v>
      </c>
      <c r="C4" s="90"/>
      <c r="D4" s="90"/>
      <c r="E4" s="90"/>
      <c r="F4" s="90"/>
      <c r="G4" s="90"/>
      <c r="H4" s="90"/>
      <c r="I4" s="90"/>
      <c r="J4" s="90"/>
      <c r="K4" s="90"/>
      <c r="L4" s="90"/>
      <c r="M4" s="90"/>
    </row>
    <row r="5" spans="2:13" x14ac:dyDescent="0.25">
      <c r="B5" s="112" t="s">
        <v>1017</v>
      </c>
      <c r="C5" s="90"/>
      <c r="D5" s="90"/>
      <c r="E5" s="90"/>
      <c r="F5" s="90"/>
      <c r="G5" s="90"/>
      <c r="H5" s="90"/>
      <c r="I5" s="90"/>
      <c r="J5" s="90"/>
      <c r="K5" s="90"/>
      <c r="L5" s="90"/>
      <c r="M5" s="90"/>
    </row>
    <row r="6" spans="2:13" x14ac:dyDescent="0.25">
      <c r="B6" s="112" t="s">
        <v>1018</v>
      </c>
      <c r="C6" s="90"/>
      <c r="D6" s="90"/>
      <c r="E6" s="90"/>
      <c r="F6" s="90"/>
      <c r="G6" s="90"/>
      <c r="H6" s="90"/>
      <c r="I6" s="90"/>
      <c r="J6" s="90"/>
      <c r="K6" s="90"/>
      <c r="L6" s="90"/>
      <c r="M6" s="90"/>
    </row>
    <row r="7" spans="2:13" x14ac:dyDescent="0.25">
      <c r="B7" s="112" t="s">
        <v>1019</v>
      </c>
      <c r="C7" s="90"/>
      <c r="D7" s="90"/>
      <c r="E7" s="90"/>
      <c r="F7" s="90"/>
      <c r="G7" s="90"/>
      <c r="H7" s="90"/>
      <c r="I7" s="90"/>
      <c r="J7" s="90"/>
      <c r="K7" s="90"/>
      <c r="L7" s="90"/>
      <c r="M7" s="90"/>
    </row>
    <row r="8" spans="2:13" x14ac:dyDescent="0.25">
      <c r="B8" s="15"/>
      <c r="C8" s="15"/>
      <c r="D8" s="15"/>
      <c r="E8" s="15"/>
      <c r="F8" s="15"/>
      <c r="G8" s="15"/>
      <c r="H8" s="15"/>
      <c r="I8" s="15"/>
      <c r="J8" s="15"/>
      <c r="K8" s="15"/>
      <c r="L8" s="15"/>
      <c r="M8" s="15"/>
    </row>
    <row r="9" spans="2:13" x14ac:dyDescent="0.25">
      <c r="B9" s="15"/>
      <c r="C9" s="15"/>
      <c r="D9" s="15"/>
      <c r="E9" s="15"/>
      <c r="F9" s="15"/>
      <c r="G9" s="15"/>
      <c r="H9" s="15"/>
      <c r="I9" s="15"/>
      <c r="J9" s="15"/>
      <c r="K9" s="15"/>
      <c r="L9" s="15"/>
      <c r="M9" s="15"/>
    </row>
    <row r="10" spans="2:13" ht="16.5" x14ac:dyDescent="0.25">
      <c r="B10" s="78" t="s">
        <v>1</v>
      </c>
      <c r="C10" s="78" t="s">
        <v>1020</v>
      </c>
      <c r="D10" s="78" t="s">
        <v>1021</v>
      </c>
      <c r="E10" s="78" t="s">
        <v>1022</v>
      </c>
      <c r="F10" s="78" t="s">
        <v>1023</v>
      </c>
      <c r="G10" s="78" t="s">
        <v>4</v>
      </c>
      <c r="H10" s="78"/>
      <c r="I10" s="78"/>
      <c r="J10" s="78"/>
      <c r="K10" s="78"/>
      <c r="L10" s="15"/>
      <c r="M10" s="15"/>
    </row>
    <row r="11" spans="2:13" ht="16.5" x14ac:dyDescent="0.25">
      <c r="B11" s="78"/>
      <c r="C11" s="78"/>
      <c r="D11" s="78"/>
      <c r="E11" s="78"/>
      <c r="F11" s="78"/>
      <c r="G11" s="16">
        <v>2025</v>
      </c>
      <c r="H11" s="16">
        <v>2026</v>
      </c>
      <c r="I11" s="16">
        <v>2027</v>
      </c>
      <c r="J11" s="16">
        <v>2028</v>
      </c>
      <c r="K11" s="16">
        <v>2029</v>
      </c>
      <c r="L11" s="15"/>
      <c r="M11" s="15"/>
    </row>
    <row r="12" spans="2:13" ht="16.5" x14ac:dyDescent="0.25">
      <c r="B12" s="16">
        <v>1</v>
      </c>
      <c r="C12" s="16">
        <v>2</v>
      </c>
      <c r="D12" s="16">
        <v>3</v>
      </c>
      <c r="E12" s="16">
        <v>4</v>
      </c>
      <c r="F12" s="16">
        <v>5</v>
      </c>
      <c r="G12" s="16">
        <v>6</v>
      </c>
      <c r="H12" s="16">
        <v>7</v>
      </c>
      <c r="I12" s="16">
        <v>8</v>
      </c>
      <c r="J12" s="16">
        <v>9</v>
      </c>
      <c r="K12" s="16">
        <v>10</v>
      </c>
      <c r="L12" s="15"/>
      <c r="M12" s="15"/>
    </row>
    <row r="13" spans="2:13" ht="34.5" customHeight="1" x14ac:dyDescent="0.25">
      <c r="B13" s="107" t="s">
        <v>1278</v>
      </c>
      <c r="C13" s="107"/>
      <c r="D13" s="107"/>
      <c r="E13" s="107"/>
      <c r="F13" s="107"/>
      <c r="G13" s="107"/>
      <c r="H13" s="107"/>
      <c r="I13" s="107"/>
      <c r="J13" s="107"/>
      <c r="K13" s="107"/>
      <c r="L13" s="15"/>
      <c r="M13" s="15"/>
    </row>
    <row r="14" spans="2:13" ht="16.5" x14ac:dyDescent="0.25">
      <c r="B14" s="107" t="s">
        <v>1024</v>
      </c>
      <c r="C14" s="107"/>
      <c r="D14" s="107"/>
      <c r="E14" s="107"/>
      <c r="F14" s="107"/>
      <c r="G14" s="107"/>
      <c r="H14" s="107"/>
      <c r="I14" s="107"/>
      <c r="J14" s="107"/>
      <c r="K14" s="107"/>
      <c r="L14" s="15"/>
      <c r="M14" s="15"/>
    </row>
    <row r="15" spans="2:13" ht="52.5" customHeight="1" x14ac:dyDescent="0.25">
      <c r="B15" s="77" t="s">
        <v>1178</v>
      </c>
      <c r="C15" s="78" t="s">
        <v>620</v>
      </c>
      <c r="D15" s="78" t="s">
        <v>1025</v>
      </c>
      <c r="E15" s="16" t="s">
        <v>1026</v>
      </c>
      <c r="F15" s="78" t="s">
        <v>1225</v>
      </c>
      <c r="G15" s="79">
        <f>'ТАБЛ. ФИН. ОБЕСП.'!E171</f>
        <v>4861.2</v>
      </c>
      <c r="H15" s="79">
        <f>'ТАБЛ. ФИН. ОБЕСП.'!F171</f>
        <v>4630.2999999999993</v>
      </c>
      <c r="I15" s="79">
        <f>'ТАБЛ. ФИН. ОБЕСП.'!H171</f>
        <v>4630.2999999999993</v>
      </c>
      <c r="J15" s="79">
        <f>'ТАБЛ. ФИН. ОБЕСП.'!I171</f>
        <v>108.8</v>
      </c>
      <c r="K15" s="79">
        <f>'ТАБЛ. ФИН. ОБЕСП.'!J171</f>
        <v>108.8</v>
      </c>
      <c r="L15" s="15"/>
      <c r="M15" s="15"/>
    </row>
    <row r="16" spans="2:13" ht="130.5" customHeight="1" x14ac:dyDescent="0.25">
      <c r="B16" s="77"/>
      <c r="C16" s="78"/>
      <c r="D16" s="78"/>
      <c r="E16" s="16" t="s">
        <v>1027</v>
      </c>
      <c r="F16" s="78"/>
      <c r="G16" s="79"/>
      <c r="H16" s="79"/>
      <c r="I16" s="79"/>
      <c r="J16" s="79"/>
      <c r="K16" s="79"/>
      <c r="L16" s="15"/>
      <c r="M16" s="15"/>
    </row>
    <row r="17" spans="2:13" ht="36" customHeight="1" x14ac:dyDescent="0.25">
      <c r="B17" s="107" t="s">
        <v>1292</v>
      </c>
      <c r="C17" s="107"/>
      <c r="D17" s="107"/>
      <c r="E17" s="107"/>
      <c r="F17" s="107"/>
      <c r="G17" s="107"/>
      <c r="H17" s="107"/>
      <c r="I17" s="107"/>
      <c r="J17" s="107"/>
      <c r="K17" s="107"/>
      <c r="L17" s="15"/>
      <c r="M17" s="15"/>
    </row>
    <row r="18" spans="2:13" ht="16.5" x14ac:dyDescent="0.25">
      <c r="B18" s="107" t="s">
        <v>1028</v>
      </c>
      <c r="C18" s="107"/>
      <c r="D18" s="107"/>
      <c r="E18" s="107"/>
      <c r="F18" s="107"/>
      <c r="G18" s="107"/>
      <c r="H18" s="107"/>
      <c r="I18" s="107"/>
      <c r="J18" s="107"/>
      <c r="K18" s="107"/>
      <c r="L18" s="15"/>
      <c r="M18" s="15"/>
    </row>
    <row r="19" spans="2:13" ht="66" x14ac:dyDescent="0.25">
      <c r="B19" s="77" t="s">
        <v>1182</v>
      </c>
      <c r="C19" s="78" t="s">
        <v>788</v>
      </c>
      <c r="D19" s="78" t="s">
        <v>1029</v>
      </c>
      <c r="E19" s="16" t="s">
        <v>1030</v>
      </c>
      <c r="F19" s="78" t="s">
        <v>1031</v>
      </c>
      <c r="G19" s="79" t="str">
        <f>'ТАБЛ. ФИН. ОБЕСП.'!E217</f>
        <v>2400,0</v>
      </c>
      <c r="H19" s="79" t="str">
        <f>'ТАБЛ. ФИН. ОБЕСП.'!F217</f>
        <v>2400,0</v>
      </c>
      <c r="I19" s="79" t="str">
        <f>'ТАБЛ. ФИН. ОБЕСП.'!H217</f>
        <v>2400,0</v>
      </c>
      <c r="J19" s="79" t="str">
        <f>'ТАБЛ. ФИН. ОБЕСП.'!J217</f>
        <v>2400,0</v>
      </c>
      <c r="K19" s="79" t="str">
        <f>'ТАБЛ. ФИН. ОБЕСП.'!J217</f>
        <v>2400,0</v>
      </c>
      <c r="L19" s="15"/>
      <c r="M19" s="15"/>
    </row>
    <row r="20" spans="2:13" ht="214.5" x14ac:dyDescent="0.25">
      <c r="B20" s="77"/>
      <c r="C20" s="78"/>
      <c r="D20" s="78"/>
      <c r="E20" s="16" t="s">
        <v>1032</v>
      </c>
      <c r="F20" s="78"/>
      <c r="G20" s="79"/>
      <c r="H20" s="79"/>
      <c r="I20" s="79"/>
      <c r="J20" s="79"/>
      <c r="K20" s="79"/>
      <c r="L20" s="15"/>
      <c r="M20" s="15"/>
    </row>
    <row r="21" spans="2:13" ht="66" x14ac:dyDescent="0.25">
      <c r="B21" s="77" t="s">
        <v>1188</v>
      </c>
      <c r="C21" s="78" t="s">
        <v>1033</v>
      </c>
      <c r="D21" s="78" t="s">
        <v>1034</v>
      </c>
      <c r="E21" s="16" t="s">
        <v>1030</v>
      </c>
      <c r="F21" s="78" t="s">
        <v>1035</v>
      </c>
      <c r="G21" s="91">
        <f>'ТАБЛ. ФИН. ОБЕСП.'!E222</f>
        <v>50</v>
      </c>
      <c r="H21" s="79" t="str">
        <f>'ТАБЛ. ФИН. ОБЕСП.'!F222</f>
        <v>50,0</v>
      </c>
      <c r="I21" s="79" t="str">
        <f>'ТАБЛ. ФИН. ОБЕСП.'!H222</f>
        <v>50,0</v>
      </c>
      <c r="J21" s="79" t="str">
        <f>'ТАБЛ. ФИН. ОБЕСП.'!I222</f>
        <v>50,0</v>
      </c>
      <c r="K21" s="79" t="str">
        <f>'ТАБЛ. ФИН. ОБЕСП.'!J222</f>
        <v>50,0</v>
      </c>
      <c r="L21" s="15"/>
      <c r="M21" s="15"/>
    </row>
    <row r="22" spans="2:13" ht="214.5" x14ac:dyDescent="0.25">
      <c r="B22" s="77"/>
      <c r="C22" s="78"/>
      <c r="D22" s="78"/>
      <c r="E22" s="16" t="s">
        <v>1032</v>
      </c>
      <c r="F22" s="78"/>
      <c r="G22" s="91"/>
      <c r="H22" s="79"/>
      <c r="I22" s="79"/>
      <c r="J22" s="79"/>
      <c r="K22" s="79"/>
      <c r="L22" s="15"/>
      <c r="M22" s="15"/>
    </row>
    <row r="23" spans="2:13" ht="16.5" x14ac:dyDescent="0.25">
      <c r="B23" s="107" t="s">
        <v>1036</v>
      </c>
      <c r="C23" s="107"/>
      <c r="D23" s="107"/>
      <c r="E23" s="107"/>
      <c r="F23" s="107"/>
      <c r="G23" s="107"/>
      <c r="H23" s="107"/>
      <c r="I23" s="107"/>
      <c r="J23" s="107"/>
      <c r="K23" s="107"/>
      <c r="L23" s="15"/>
      <c r="M23" s="15"/>
    </row>
    <row r="24" spans="2:13" ht="132" x14ac:dyDescent="0.25">
      <c r="B24" s="77" t="s">
        <v>1187</v>
      </c>
      <c r="C24" s="78" t="s">
        <v>846</v>
      </c>
      <c r="D24" s="78" t="s">
        <v>1037</v>
      </c>
      <c r="E24" s="16" t="s">
        <v>1260</v>
      </c>
      <c r="F24" s="78" t="s">
        <v>1038</v>
      </c>
      <c r="G24" s="79" t="str">
        <f>'ТАБЛ. ФИН. ОБЕСП.'!E227</f>
        <v>100,0</v>
      </c>
      <c r="H24" s="79" t="str">
        <f>'ТАБЛ. ФИН. ОБЕСП.'!F227</f>
        <v>100,0</v>
      </c>
      <c r="I24" s="79" t="str">
        <f>'ТАБЛ. ФИН. ОБЕСП.'!H227</f>
        <v>100,0</v>
      </c>
      <c r="J24" s="79" t="str">
        <f>'ТАБЛ. ФИН. ОБЕСП.'!I227</f>
        <v>100,0</v>
      </c>
      <c r="K24" s="79" t="str">
        <f>'ТАБЛ. ФИН. ОБЕСП.'!J227</f>
        <v>100,0</v>
      </c>
      <c r="L24" s="15"/>
      <c r="M24" s="15"/>
    </row>
    <row r="25" spans="2:13" ht="115.5" x14ac:dyDescent="0.25">
      <c r="B25" s="77"/>
      <c r="C25" s="78"/>
      <c r="D25" s="78"/>
      <c r="E25" s="16" t="s">
        <v>1027</v>
      </c>
      <c r="F25" s="78"/>
      <c r="G25" s="79"/>
      <c r="H25" s="79"/>
      <c r="I25" s="79"/>
      <c r="J25" s="79"/>
      <c r="K25" s="79"/>
      <c r="L25" s="15"/>
      <c r="M25" s="15"/>
    </row>
    <row r="26" spans="2:13" s="60" customFormat="1" ht="16.5" x14ac:dyDescent="0.25">
      <c r="B26" s="101" t="s">
        <v>1279</v>
      </c>
      <c r="C26" s="102"/>
      <c r="D26" s="102"/>
      <c r="E26" s="102"/>
      <c r="F26" s="102"/>
      <c r="G26" s="102"/>
      <c r="H26" s="102"/>
      <c r="I26" s="102"/>
      <c r="J26" s="102"/>
      <c r="K26" s="103"/>
    </row>
    <row r="27" spans="2:13" s="60" customFormat="1" ht="16.5" customHeight="1" x14ac:dyDescent="0.25">
      <c r="B27" s="80" t="s">
        <v>1191</v>
      </c>
      <c r="C27" s="83" t="s">
        <v>1246</v>
      </c>
      <c r="D27" s="83" t="s">
        <v>1259</v>
      </c>
      <c r="E27" s="83" t="s">
        <v>1260</v>
      </c>
      <c r="F27" s="83" t="s">
        <v>1261</v>
      </c>
      <c r="G27" s="104">
        <f>'ТАБЛ. ФИН. ОБЕСП.'!E258</f>
        <v>115.1</v>
      </c>
      <c r="H27" s="104">
        <f>'ТАБЛ. ФИН. ОБЕСП.'!F258</f>
        <v>0</v>
      </c>
      <c r="I27" s="104">
        <f>'ТАБЛ. ФИН. ОБЕСП.'!G258</f>
        <v>0</v>
      </c>
      <c r="J27" s="104">
        <f>'ТАБЛ. ФИН. ОБЕСП.'!H258</f>
        <v>0</v>
      </c>
      <c r="K27" s="104">
        <f>'ТАБЛ. ФИН. ОБЕСП.'!I258</f>
        <v>0</v>
      </c>
    </row>
    <row r="28" spans="2:13" s="60" customFormat="1" ht="114.75" customHeight="1" x14ac:dyDescent="0.25">
      <c r="B28" s="81"/>
      <c r="C28" s="84"/>
      <c r="D28" s="84"/>
      <c r="E28" s="85"/>
      <c r="F28" s="84"/>
      <c r="G28" s="105"/>
      <c r="H28" s="105"/>
      <c r="I28" s="105"/>
      <c r="J28" s="105"/>
      <c r="K28" s="105"/>
    </row>
    <row r="29" spans="2:13" s="60" customFormat="1" ht="116.25" customHeight="1" x14ac:dyDescent="0.25">
      <c r="B29" s="82"/>
      <c r="C29" s="85"/>
      <c r="D29" s="85"/>
      <c r="E29" s="59" t="s">
        <v>1230</v>
      </c>
      <c r="F29" s="85"/>
      <c r="G29" s="106"/>
      <c r="H29" s="106"/>
      <c r="I29" s="106"/>
      <c r="J29" s="106"/>
      <c r="K29" s="106"/>
    </row>
    <row r="30" spans="2:13" ht="16.5" x14ac:dyDescent="0.25">
      <c r="B30" s="174" t="s">
        <v>1280</v>
      </c>
      <c r="C30" s="175"/>
      <c r="D30" s="175"/>
      <c r="E30" s="175"/>
      <c r="F30" s="175"/>
      <c r="G30" s="175"/>
      <c r="H30" s="175"/>
      <c r="I30" s="175"/>
      <c r="J30" s="175"/>
      <c r="K30" s="176"/>
      <c r="L30" s="15"/>
      <c r="M30" s="15"/>
    </row>
    <row r="31" spans="2:13" ht="66" customHeight="1" x14ac:dyDescent="0.25">
      <c r="B31" s="77" t="s">
        <v>1191</v>
      </c>
      <c r="C31" s="78" t="s">
        <v>1249</v>
      </c>
      <c r="D31" s="78" t="s">
        <v>1257</v>
      </c>
      <c r="E31" s="16" t="s">
        <v>1263</v>
      </c>
      <c r="F31" s="83" t="s">
        <v>1258</v>
      </c>
      <c r="G31" s="108">
        <f>'ТАБЛ. ФИН. ОБЕСП.'!E273</f>
        <v>8660.2000000000007</v>
      </c>
      <c r="H31" s="108">
        <f>'ТАБЛ. ФИН. ОБЕСП.'!F273</f>
        <v>0</v>
      </c>
      <c r="I31" s="108">
        <f>'ТАБЛ. ФИН. ОБЕСП.'!H273</f>
        <v>0</v>
      </c>
      <c r="J31" s="108">
        <f>'ТАБЛ. ФИН. ОБЕСП.'!I273</f>
        <v>0</v>
      </c>
      <c r="K31" s="108">
        <f>'ТАБЛ. ФИН. ОБЕСП.'!J273</f>
        <v>0</v>
      </c>
      <c r="L31" s="15"/>
      <c r="M31" s="15"/>
    </row>
    <row r="32" spans="2:13" ht="115.5" customHeight="1" x14ac:dyDescent="0.25">
      <c r="B32" s="77"/>
      <c r="C32" s="78"/>
      <c r="D32" s="78"/>
      <c r="E32" s="83" t="s">
        <v>1027</v>
      </c>
      <c r="F32" s="84"/>
      <c r="G32" s="109"/>
      <c r="H32" s="109"/>
      <c r="I32" s="109"/>
      <c r="J32" s="109"/>
      <c r="K32" s="109"/>
      <c r="L32" s="15"/>
      <c r="M32" s="15"/>
    </row>
    <row r="33" spans="2:13" ht="2.25" customHeight="1" x14ac:dyDescent="0.25">
      <c r="B33" s="77"/>
      <c r="C33" s="78"/>
      <c r="D33" s="78"/>
      <c r="E33" s="85"/>
      <c r="F33" s="85"/>
      <c r="G33" s="110"/>
      <c r="H33" s="110"/>
      <c r="I33" s="110"/>
      <c r="J33" s="110"/>
      <c r="K33" s="110"/>
      <c r="L33" s="15"/>
      <c r="M33" s="15"/>
    </row>
    <row r="34" spans="2:13" s="60" customFormat="1" ht="18" customHeight="1" x14ac:dyDescent="0.25">
      <c r="B34" s="113" t="s">
        <v>1281</v>
      </c>
      <c r="C34" s="114"/>
      <c r="D34" s="114"/>
      <c r="E34" s="114"/>
      <c r="F34" s="114"/>
      <c r="G34" s="114"/>
      <c r="H34" s="114"/>
      <c r="I34" s="114"/>
      <c r="J34" s="114"/>
      <c r="K34" s="115"/>
    </row>
    <row r="35" spans="2:13" ht="15" customHeight="1" x14ac:dyDescent="0.25">
      <c r="B35" s="77" t="s">
        <v>1196</v>
      </c>
      <c r="C35" s="78" t="s">
        <v>1254</v>
      </c>
      <c r="D35" s="78" t="s">
        <v>1262</v>
      </c>
      <c r="E35" s="83" t="s">
        <v>1260</v>
      </c>
      <c r="F35" s="83" t="s">
        <v>1264</v>
      </c>
      <c r="G35" s="98">
        <f>'ТАБЛ. ФИН. ОБЕСП.'!E283</f>
        <v>149</v>
      </c>
      <c r="H35" s="98">
        <f>'ТАБЛ. ФИН. ОБЕСП.'!F283</f>
        <v>0</v>
      </c>
      <c r="I35" s="98">
        <f>'ТАБЛ. ФИН. ОБЕСП.'!G283</f>
        <v>0</v>
      </c>
      <c r="J35" s="98">
        <f>'ТАБЛ. ФИН. ОБЕСП.'!H283</f>
        <v>0</v>
      </c>
      <c r="K35" s="98">
        <f>'ТАБЛ. ФИН. ОБЕСП.'!I283</f>
        <v>0</v>
      </c>
      <c r="L35" s="15"/>
      <c r="M35" s="15"/>
    </row>
    <row r="36" spans="2:13" ht="120" customHeight="1" x14ac:dyDescent="0.25">
      <c r="B36" s="77"/>
      <c r="C36" s="78"/>
      <c r="D36" s="78"/>
      <c r="E36" s="85"/>
      <c r="F36" s="84"/>
      <c r="G36" s="99"/>
      <c r="H36" s="99"/>
      <c r="I36" s="99"/>
      <c r="J36" s="99"/>
      <c r="K36" s="99"/>
      <c r="L36" s="15"/>
      <c r="M36" s="15"/>
    </row>
    <row r="37" spans="2:13" ht="117.75" customHeight="1" x14ac:dyDescent="0.25">
      <c r="B37" s="77"/>
      <c r="C37" s="78"/>
      <c r="D37" s="78"/>
      <c r="E37" s="36" t="s">
        <v>1027</v>
      </c>
      <c r="F37" s="85"/>
      <c r="G37" s="100"/>
      <c r="H37" s="100"/>
      <c r="I37" s="100"/>
      <c r="J37" s="100"/>
      <c r="K37" s="100"/>
      <c r="L37" s="15"/>
      <c r="M37" s="15"/>
    </row>
    <row r="38" spans="2:13" ht="15" customHeight="1" x14ac:dyDescent="0.25">
      <c r="B38" s="77" t="s">
        <v>1197</v>
      </c>
      <c r="C38" s="78" t="s">
        <v>1253</v>
      </c>
      <c r="D38" s="78" t="s">
        <v>1265</v>
      </c>
      <c r="E38" s="83" t="s">
        <v>1260</v>
      </c>
      <c r="F38" s="83" t="s">
        <v>1264</v>
      </c>
      <c r="G38" s="98">
        <f>'ТАБЛ. ФИН. ОБЕСП.'!E288</f>
        <v>298</v>
      </c>
      <c r="H38" s="98">
        <f>'ТАБЛ. ФИН. ОБЕСП.'!F288</f>
        <v>0</v>
      </c>
      <c r="I38" s="98">
        <f>'ТАБЛ. ФИН. ОБЕСП.'!G288</f>
        <v>0</v>
      </c>
      <c r="J38" s="98">
        <f>'ТАБЛ. ФИН. ОБЕСП.'!H288</f>
        <v>0</v>
      </c>
      <c r="K38" s="98">
        <f>'ТАБЛ. ФИН. ОБЕСП.'!I288</f>
        <v>0</v>
      </c>
    </row>
    <row r="39" spans="2:13" ht="115.5" customHeight="1" x14ac:dyDescent="0.25">
      <c r="B39" s="77"/>
      <c r="C39" s="78"/>
      <c r="D39" s="78"/>
      <c r="E39" s="85"/>
      <c r="F39" s="84"/>
      <c r="G39" s="99"/>
      <c r="H39" s="99"/>
      <c r="I39" s="99"/>
      <c r="J39" s="99"/>
      <c r="K39" s="99"/>
    </row>
    <row r="40" spans="2:13" ht="320.25" customHeight="1" x14ac:dyDescent="0.25">
      <c r="B40" s="77"/>
      <c r="C40" s="78"/>
      <c r="D40" s="78"/>
      <c r="E40" s="36" t="s">
        <v>1027</v>
      </c>
      <c r="F40" s="85"/>
      <c r="G40" s="100"/>
      <c r="H40" s="100"/>
      <c r="I40" s="100"/>
      <c r="J40" s="100"/>
      <c r="K40" s="100"/>
    </row>
    <row r="41" spans="2:13" ht="132" x14ac:dyDescent="0.25">
      <c r="B41" s="77" t="s">
        <v>1266</v>
      </c>
      <c r="C41" s="78" t="s">
        <v>1256</v>
      </c>
      <c r="D41" s="78" t="s">
        <v>1267</v>
      </c>
      <c r="E41" s="36" t="s">
        <v>1260</v>
      </c>
      <c r="F41" s="83" t="s">
        <v>1268</v>
      </c>
      <c r="G41" s="98">
        <f>'ТАБЛ. ФИН. ОБЕСП.'!E293</f>
        <v>350</v>
      </c>
      <c r="H41" s="98">
        <f>'ТАБЛ. ФИН. ОБЕСП.'!F293</f>
        <v>0</v>
      </c>
      <c r="I41" s="98">
        <f>'ТАБЛ. ФИН. ОБЕСП.'!G293</f>
        <v>0</v>
      </c>
      <c r="J41" s="98">
        <f>'ТАБЛ. ФИН. ОБЕСП.'!H293</f>
        <v>0</v>
      </c>
      <c r="K41" s="98">
        <f>'ТАБЛ. ФИН. ОБЕСП.'!I293</f>
        <v>0</v>
      </c>
    </row>
    <row r="42" spans="2:13" ht="115.5" customHeight="1" x14ac:dyDescent="0.25">
      <c r="B42" s="77"/>
      <c r="C42" s="78"/>
      <c r="D42" s="78"/>
      <c r="E42" s="78" t="s">
        <v>1027</v>
      </c>
      <c r="F42" s="84"/>
      <c r="G42" s="99"/>
      <c r="H42" s="99"/>
      <c r="I42" s="99"/>
      <c r="J42" s="99"/>
      <c r="K42" s="99"/>
    </row>
    <row r="43" spans="2:13" ht="15" customHeight="1" x14ac:dyDescent="0.25">
      <c r="B43" s="77"/>
      <c r="C43" s="78"/>
      <c r="D43" s="78"/>
      <c r="E43" s="78"/>
      <c r="F43" s="85"/>
      <c r="G43" s="100"/>
      <c r="H43" s="100"/>
      <c r="I43" s="100"/>
      <c r="J43" s="100"/>
      <c r="K43" s="100"/>
    </row>
  </sheetData>
  <mergeCells count="105">
    <mergeCell ref="J27:J29"/>
    <mergeCell ref="K27:K29"/>
    <mergeCell ref="H35:H37"/>
    <mergeCell ref="I35:I37"/>
    <mergeCell ref="J35:J37"/>
    <mergeCell ref="K35:K37"/>
    <mergeCell ref="B38:B40"/>
    <mergeCell ref="C38:C40"/>
    <mergeCell ref="D38:D40"/>
    <mergeCell ref="F38:F40"/>
    <mergeCell ref="G38:G40"/>
    <mergeCell ref="H38:H40"/>
    <mergeCell ref="I38:I40"/>
    <mergeCell ref="J38:J40"/>
    <mergeCell ref="K38:K40"/>
    <mergeCell ref="E38:E39"/>
    <mergeCell ref="B35:B37"/>
    <mergeCell ref="C35:C37"/>
    <mergeCell ref="D35:D37"/>
    <mergeCell ref="F35:F37"/>
    <mergeCell ref="B34:K34"/>
    <mergeCell ref="G31:G33"/>
    <mergeCell ref="H31:H33"/>
    <mergeCell ref="I31:I33"/>
    <mergeCell ref="J31:J33"/>
    <mergeCell ref="K31:K33"/>
    <mergeCell ref="E35:E36"/>
    <mergeCell ref="G35:G37"/>
    <mergeCell ref="F10:F11"/>
    <mergeCell ref="B2:M2"/>
    <mergeCell ref="B4:M4"/>
    <mergeCell ref="B5:M5"/>
    <mergeCell ref="B6:M6"/>
    <mergeCell ref="B7:M7"/>
    <mergeCell ref="G10:K10"/>
    <mergeCell ref="B10:B11"/>
    <mergeCell ref="C10:C11"/>
    <mergeCell ref="D10:D11"/>
    <mergeCell ref="E10:E11"/>
    <mergeCell ref="B13:K13"/>
    <mergeCell ref="B14:K14"/>
    <mergeCell ref="B15:B16"/>
    <mergeCell ref="C15:C16"/>
    <mergeCell ref="D15:D16"/>
    <mergeCell ref="F15:F16"/>
    <mergeCell ref="G15:G16"/>
    <mergeCell ref="H15:H16"/>
    <mergeCell ref="I15:I16"/>
    <mergeCell ref="J15:J16"/>
    <mergeCell ref="K15:K16"/>
    <mergeCell ref="B17:K17"/>
    <mergeCell ref="B18:K18"/>
    <mergeCell ref="B19:B20"/>
    <mergeCell ref="C19:C20"/>
    <mergeCell ref="D19:D20"/>
    <mergeCell ref="F19:F20"/>
    <mergeCell ref="G19:G20"/>
    <mergeCell ref="H19:H20"/>
    <mergeCell ref="I19:I20"/>
    <mergeCell ref="J19:J20"/>
    <mergeCell ref="K19:K20"/>
    <mergeCell ref="F21:F22"/>
    <mergeCell ref="G21:G22"/>
    <mergeCell ref="H21:H22"/>
    <mergeCell ref="I21:I22"/>
    <mergeCell ref="B23:K23"/>
    <mergeCell ref="B21:B22"/>
    <mergeCell ref="C21:C22"/>
    <mergeCell ref="D21:D22"/>
    <mergeCell ref="J21:J22"/>
    <mergeCell ref="K21:K22"/>
    <mergeCell ref="D24:D25"/>
    <mergeCell ref="F24:F25"/>
    <mergeCell ref="B30:K30"/>
    <mergeCell ref="B31:B33"/>
    <mergeCell ref="C31:C33"/>
    <mergeCell ref="D31:D33"/>
    <mergeCell ref="J24:J25"/>
    <mergeCell ref="K24:K25"/>
    <mergeCell ref="B24:B25"/>
    <mergeCell ref="C24:C25"/>
    <mergeCell ref="G24:G25"/>
    <mergeCell ref="H24:H25"/>
    <mergeCell ref="I24:I25"/>
    <mergeCell ref="E32:E33"/>
    <mergeCell ref="F31:F33"/>
    <mergeCell ref="B26:K26"/>
    <mergeCell ref="C27:C29"/>
    <mergeCell ref="B27:B29"/>
    <mergeCell ref="D27:D29"/>
    <mergeCell ref="E27:E28"/>
    <mergeCell ref="F27:F29"/>
    <mergeCell ref="G27:G29"/>
    <mergeCell ref="H27:H29"/>
    <mergeCell ref="I27:I29"/>
    <mergeCell ref="H41:H43"/>
    <mergeCell ref="I41:I43"/>
    <mergeCell ref="J41:J43"/>
    <mergeCell ref="K41:K43"/>
    <mergeCell ref="E42:E43"/>
    <mergeCell ref="B41:B43"/>
    <mergeCell ref="C41:C43"/>
    <mergeCell ref="D41:D43"/>
    <mergeCell ref="F41:F43"/>
    <mergeCell ref="G41:G4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6"/>
  <sheetViews>
    <sheetView tabSelected="1" topLeftCell="A78" workbookViewId="0">
      <selection activeCell="O81" sqref="O81"/>
    </sheetView>
  </sheetViews>
  <sheetFormatPr defaultRowHeight="15" x14ac:dyDescent="0.25"/>
  <cols>
    <col min="1" max="1" width="0.140625" style="20" customWidth="1"/>
    <col min="2" max="2" width="6.28515625" style="20" customWidth="1"/>
    <col min="3" max="3" width="15.42578125" style="20" customWidth="1"/>
    <col min="4" max="4" width="14.28515625" style="20" customWidth="1"/>
    <col min="5" max="5" width="5.5703125" style="20" customWidth="1"/>
    <col min="6" max="6" width="20.7109375" style="20" customWidth="1"/>
    <col min="7" max="7" width="6.7109375" style="20" customWidth="1"/>
    <col min="8" max="8" width="12" style="20" customWidth="1"/>
    <col min="9" max="9" width="10" style="20" customWidth="1"/>
    <col min="10" max="10" width="9.5703125" style="20" customWidth="1"/>
    <col min="11" max="11" width="9.7109375" style="20" customWidth="1"/>
    <col min="12" max="12" width="9.42578125" style="20" customWidth="1"/>
    <col min="13" max="13" width="9.85546875" style="20" customWidth="1"/>
    <col min="14" max="16384" width="9.140625" style="20"/>
  </cols>
  <sheetData>
    <row r="2" spans="2:13" x14ac:dyDescent="0.25">
      <c r="B2" s="121" t="s">
        <v>1040</v>
      </c>
      <c r="C2" s="122"/>
      <c r="D2" s="122"/>
      <c r="E2" s="122"/>
      <c r="F2" s="122"/>
      <c r="G2" s="122"/>
      <c r="H2" s="122"/>
      <c r="I2" s="122"/>
      <c r="J2" s="122"/>
      <c r="K2" s="122"/>
      <c r="L2" s="122"/>
      <c r="M2" s="122"/>
    </row>
    <row r="3" spans="2:13" x14ac:dyDescent="0.25">
      <c r="B3" s="112" t="s">
        <v>1041</v>
      </c>
      <c r="C3" s="90"/>
      <c r="D3" s="90"/>
      <c r="E3" s="90"/>
      <c r="F3" s="90"/>
      <c r="G3" s="90"/>
      <c r="H3" s="90"/>
      <c r="I3" s="90"/>
      <c r="J3" s="90"/>
      <c r="K3" s="90"/>
      <c r="L3" s="90"/>
      <c r="M3" s="90"/>
    </row>
    <row r="4" spans="2:13" x14ac:dyDescent="0.25">
      <c r="B4" s="112" t="s">
        <v>1042</v>
      </c>
      <c r="C4" s="90"/>
      <c r="D4" s="90"/>
      <c r="E4" s="90"/>
      <c r="F4" s="90"/>
      <c r="G4" s="90"/>
      <c r="H4" s="90"/>
      <c r="I4" s="90"/>
      <c r="J4" s="90"/>
      <c r="K4" s="90"/>
      <c r="L4" s="90"/>
      <c r="M4" s="90"/>
    </row>
    <row r="6" spans="2:13" ht="16.5" x14ac:dyDescent="0.25">
      <c r="B6" s="118" t="s">
        <v>1043</v>
      </c>
      <c r="C6" s="118" t="s">
        <v>1044</v>
      </c>
      <c r="D6" s="118" t="s">
        <v>1045</v>
      </c>
      <c r="E6" s="118"/>
      <c r="F6" s="118" t="s">
        <v>1296</v>
      </c>
      <c r="G6" s="118" t="s">
        <v>1046</v>
      </c>
      <c r="H6" s="118"/>
      <c r="I6" s="118" t="s">
        <v>1047</v>
      </c>
      <c r="J6" s="118"/>
      <c r="K6" s="118"/>
      <c r="L6" s="118"/>
      <c r="M6" s="118"/>
    </row>
    <row r="7" spans="2:13" ht="16.5" x14ac:dyDescent="0.25">
      <c r="B7" s="118"/>
      <c r="C7" s="118"/>
      <c r="D7" s="118"/>
      <c r="E7" s="118"/>
      <c r="F7" s="118"/>
      <c r="G7" s="118"/>
      <c r="H7" s="118"/>
      <c r="I7" s="21">
        <v>2025</v>
      </c>
      <c r="J7" s="21">
        <v>2026</v>
      </c>
      <c r="K7" s="21">
        <v>2027</v>
      </c>
      <c r="L7" s="21">
        <v>2028</v>
      </c>
      <c r="M7" s="21">
        <v>2029</v>
      </c>
    </row>
    <row r="8" spans="2:13" ht="16.5" x14ac:dyDescent="0.25">
      <c r="B8" s="21">
        <v>1</v>
      </c>
      <c r="C8" s="21">
        <v>2</v>
      </c>
      <c r="D8" s="118">
        <v>3</v>
      </c>
      <c r="E8" s="118"/>
      <c r="F8" s="21">
        <v>4</v>
      </c>
      <c r="G8" s="118">
        <v>5</v>
      </c>
      <c r="H8" s="118"/>
      <c r="I8" s="21">
        <v>6</v>
      </c>
      <c r="J8" s="21">
        <v>7</v>
      </c>
      <c r="K8" s="21">
        <v>8</v>
      </c>
      <c r="L8" s="21">
        <v>9</v>
      </c>
      <c r="M8" s="21">
        <v>10</v>
      </c>
    </row>
    <row r="9" spans="2:13" ht="20.25" customHeight="1" x14ac:dyDescent="0.25">
      <c r="B9" s="26">
        <v>1</v>
      </c>
      <c r="C9" s="116" t="s">
        <v>1048</v>
      </c>
      <c r="D9" s="123"/>
      <c r="E9" s="123"/>
      <c r="F9" s="123"/>
      <c r="G9" s="123"/>
      <c r="H9" s="123"/>
      <c r="I9" s="123"/>
      <c r="J9" s="123"/>
      <c r="K9" s="123"/>
      <c r="L9" s="123"/>
      <c r="M9" s="117"/>
    </row>
    <row r="10" spans="2:13" ht="19.5" customHeight="1" x14ac:dyDescent="0.25">
      <c r="B10" s="21">
        <v>1.1000000000000001</v>
      </c>
      <c r="C10" s="124" t="s">
        <v>1283</v>
      </c>
      <c r="D10" s="125"/>
      <c r="E10" s="125"/>
      <c r="F10" s="125"/>
      <c r="G10" s="125"/>
      <c r="H10" s="125"/>
      <c r="I10" s="125"/>
      <c r="J10" s="125"/>
      <c r="K10" s="125"/>
      <c r="L10" s="125"/>
      <c r="M10" s="126"/>
    </row>
    <row r="11" spans="2:13" ht="16.5" customHeight="1" x14ac:dyDescent="0.25">
      <c r="B11" s="119" t="s">
        <v>1178</v>
      </c>
      <c r="C11" s="120" t="s">
        <v>36</v>
      </c>
      <c r="D11" s="120" t="s">
        <v>1049</v>
      </c>
      <c r="E11" s="120"/>
      <c r="F11" s="26" t="s">
        <v>1050</v>
      </c>
      <c r="G11" s="120" t="s">
        <v>1051</v>
      </c>
      <c r="H11" s="120"/>
      <c r="I11" s="33">
        <f>'ТАБЛ. ФИН. ОБЕСП.'!E15</f>
        <v>20</v>
      </c>
      <c r="J11" s="33">
        <f>'ТАБЛ. ФИН. ОБЕСП.'!G15</f>
        <v>20</v>
      </c>
      <c r="K11" s="33">
        <f>'ТАБЛ. ФИН. ОБЕСП.'!H15</f>
        <v>20</v>
      </c>
      <c r="L11" s="33">
        <f>'ТАБЛ. ФИН. ОБЕСП.'!I15</f>
        <v>40</v>
      </c>
      <c r="M11" s="33">
        <f>'ТАБЛ. ФИН. ОБЕСП.'!J15</f>
        <v>40</v>
      </c>
    </row>
    <row r="12" spans="2:13" ht="117.75" customHeight="1" x14ac:dyDescent="0.25">
      <c r="B12" s="119"/>
      <c r="C12" s="120"/>
      <c r="D12" s="120"/>
      <c r="E12" s="120"/>
      <c r="F12" s="26" t="s">
        <v>1027</v>
      </c>
      <c r="G12" s="120"/>
      <c r="H12" s="120"/>
      <c r="I12" s="29"/>
      <c r="J12" s="29"/>
      <c r="K12" s="29"/>
      <c r="L12" s="29"/>
      <c r="M12" s="29"/>
    </row>
    <row r="13" spans="2:13" ht="33.75" customHeight="1" x14ac:dyDescent="0.25">
      <c r="B13" s="22">
        <v>1.2</v>
      </c>
      <c r="C13" s="124" t="s">
        <v>1284</v>
      </c>
      <c r="D13" s="125"/>
      <c r="E13" s="125"/>
      <c r="F13" s="125"/>
      <c r="G13" s="125"/>
      <c r="H13" s="125"/>
      <c r="I13" s="125"/>
      <c r="J13" s="125"/>
      <c r="K13" s="125"/>
      <c r="L13" s="125"/>
      <c r="M13" s="126"/>
    </row>
    <row r="14" spans="2:13" ht="157.5" customHeight="1" x14ac:dyDescent="0.25">
      <c r="B14" s="119" t="s">
        <v>1180</v>
      </c>
      <c r="C14" s="120" t="s">
        <v>73</v>
      </c>
      <c r="D14" s="128"/>
      <c r="E14" s="128"/>
      <c r="F14" s="26" t="s">
        <v>1052</v>
      </c>
      <c r="G14" s="120" t="s">
        <v>1053</v>
      </c>
      <c r="H14" s="120"/>
      <c r="I14" s="32">
        <f>'ТАБЛ. ФИН. ОБЕСП.'!E30</f>
        <v>9457.6999999999989</v>
      </c>
      <c r="J14" s="32">
        <f>'ТАБЛ. ФИН. ОБЕСП.'!G30</f>
        <v>9404.3000000000011</v>
      </c>
      <c r="K14" s="32">
        <f>'ТАБЛ. ФИН. ОБЕСП.'!H30</f>
        <v>9244.3000000000011</v>
      </c>
      <c r="L14" s="32">
        <f>'ТАБЛ. ФИН. ОБЕСП.'!I30</f>
        <v>11000</v>
      </c>
      <c r="M14" s="32">
        <f>'ТАБЛ. ФИН. ОБЕСП.'!J30</f>
        <v>11000</v>
      </c>
    </row>
    <row r="15" spans="2:13" s="45" customFormat="1" ht="69.75" customHeight="1" x14ac:dyDescent="0.25">
      <c r="B15" s="119"/>
      <c r="C15" s="120"/>
      <c r="D15" s="133" t="s">
        <v>1229</v>
      </c>
      <c r="E15" s="134"/>
      <c r="F15" s="46" t="s">
        <v>1230</v>
      </c>
      <c r="G15" s="120"/>
      <c r="H15" s="120"/>
      <c r="I15" s="47">
        <v>47.4</v>
      </c>
      <c r="J15" s="47">
        <v>47.1</v>
      </c>
      <c r="K15" s="47">
        <v>47.1</v>
      </c>
      <c r="L15" s="47">
        <v>0</v>
      </c>
      <c r="M15" s="47">
        <v>0</v>
      </c>
    </row>
    <row r="16" spans="2:13" ht="202.5" customHeight="1" x14ac:dyDescent="0.25">
      <c r="B16" s="119"/>
      <c r="C16" s="120"/>
      <c r="D16" s="131" t="s">
        <v>1054</v>
      </c>
      <c r="E16" s="131"/>
      <c r="F16" s="4" t="s">
        <v>1055</v>
      </c>
      <c r="G16" s="120"/>
      <c r="H16" s="120"/>
      <c r="I16" s="23">
        <v>6039.2</v>
      </c>
      <c r="J16" s="23">
        <v>5845.5</v>
      </c>
      <c r="K16" s="23">
        <v>5685.5</v>
      </c>
      <c r="L16" s="23" t="s">
        <v>1056</v>
      </c>
      <c r="M16" s="23" t="s">
        <v>1056</v>
      </c>
    </row>
    <row r="17" spans="2:13" ht="182.25" customHeight="1" x14ac:dyDescent="0.25">
      <c r="B17" s="119"/>
      <c r="C17" s="120"/>
      <c r="D17" s="132" t="s">
        <v>1057</v>
      </c>
      <c r="E17" s="132"/>
      <c r="F17" s="25" t="s">
        <v>1058</v>
      </c>
      <c r="G17" s="118" t="s">
        <v>1059</v>
      </c>
      <c r="H17" s="118"/>
      <c r="I17" s="26">
        <v>3371.1</v>
      </c>
      <c r="J17" s="26">
        <v>3511.7</v>
      </c>
      <c r="K17" s="26">
        <v>3511.7</v>
      </c>
      <c r="L17" s="27" t="s">
        <v>1060</v>
      </c>
      <c r="M17" s="27" t="s">
        <v>1060</v>
      </c>
    </row>
    <row r="18" spans="2:13" ht="49.5" x14ac:dyDescent="0.25">
      <c r="B18" s="80" t="s">
        <v>1181</v>
      </c>
      <c r="C18" s="78" t="s">
        <v>93</v>
      </c>
      <c r="D18" s="127"/>
      <c r="E18" s="128"/>
      <c r="F18" s="26" t="s">
        <v>1052</v>
      </c>
      <c r="G18" s="118"/>
      <c r="H18" s="118"/>
      <c r="I18" s="31">
        <f>'ТАБЛ. ФИН. ОБЕСП.'!E35</f>
        <v>20238.400000000001</v>
      </c>
      <c r="J18" s="31">
        <f>'ТАБЛ. ФИН. ОБЕСП.'!G35</f>
        <v>21264</v>
      </c>
      <c r="K18" s="31">
        <f>'ТАБЛ. ФИН. ОБЕСП.'!H35</f>
        <v>21134</v>
      </c>
      <c r="L18" s="31">
        <f>'ТАБЛ. ФИН. ОБЕСП.'!I35</f>
        <v>18960</v>
      </c>
      <c r="M18" s="31">
        <f>'ТАБЛ. ФИН. ОБЕСП.'!J35</f>
        <v>18960</v>
      </c>
    </row>
    <row r="19" spans="2:13" ht="266.25" customHeight="1" x14ac:dyDescent="0.25">
      <c r="B19" s="81"/>
      <c r="C19" s="78"/>
      <c r="D19" s="129" t="s">
        <v>1061</v>
      </c>
      <c r="E19" s="130"/>
      <c r="F19" s="26" t="s">
        <v>1062</v>
      </c>
      <c r="G19" s="118" t="s">
        <v>1063</v>
      </c>
      <c r="H19" s="118"/>
      <c r="I19" s="26">
        <v>11274.9</v>
      </c>
      <c r="J19" s="26">
        <v>11980.4</v>
      </c>
      <c r="K19" s="26">
        <v>11850.4</v>
      </c>
      <c r="L19" s="27" t="s">
        <v>1064</v>
      </c>
      <c r="M19" s="27" t="s">
        <v>1064</v>
      </c>
    </row>
    <row r="20" spans="2:13" ht="82.5" x14ac:dyDescent="0.25">
      <c r="B20" s="82"/>
      <c r="C20" s="78"/>
      <c r="D20" s="129" t="s">
        <v>1057</v>
      </c>
      <c r="E20" s="130"/>
      <c r="F20" s="26" t="s">
        <v>1065</v>
      </c>
      <c r="G20" s="118" t="s">
        <v>1066</v>
      </c>
      <c r="H20" s="118"/>
      <c r="I20" s="26">
        <v>8963.5</v>
      </c>
      <c r="J20" s="26">
        <v>9283.6</v>
      </c>
      <c r="K20" s="27">
        <v>9283.6</v>
      </c>
      <c r="L20" s="27" t="s">
        <v>1067</v>
      </c>
      <c r="M20" s="27" t="s">
        <v>1067</v>
      </c>
    </row>
    <row r="21" spans="2:13" ht="32.25" customHeight="1" x14ac:dyDescent="0.25">
      <c r="B21" s="24">
        <v>2</v>
      </c>
      <c r="C21" s="130" t="s">
        <v>1293</v>
      </c>
      <c r="D21" s="130"/>
      <c r="E21" s="130"/>
      <c r="F21" s="130"/>
      <c r="G21" s="130"/>
      <c r="H21" s="130"/>
      <c r="I21" s="130"/>
      <c r="J21" s="130"/>
      <c r="K21" s="130"/>
      <c r="L21" s="130"/>
      <c r="M21" s="130"/>
    </row>
    <row r="22" spans="2:13" ht="16.5" x14ac:dyDescent="0.25">
      <c r="B22" s="24">
        <v>2.1</v>
      </c>
      <c r="C22" s="130" t="s">
        <v>1068</v>
      </c>
      <c r="D22" s="130"/>
      <c r="E22" s="130"/>
      <c r="F22" s="130"/>
      <c r="G22" s="130"/>
      <c r="H22" s="130"/>
      <c r="I22" s="130"/>
      <c r="J22" s="130"/>
      <c r="K22" s="130"/>
      <c r="L22" s="130"/>
      <c r="M22" s="130"/>
    </row>
    <row r="23" spans="2:13" ht="48" customHeight="1" x14ac:dyDescent="0.25">
      <c r="B23" s="135" t="s">
        <v>1182</v>
      </c>
      <c r="C23" s="136" t="s">
        <v>1069</v>
      </c>
      <c r="D23" s="132"/>
      <c r="E23" s="132"/>
      <c r="F23" s="26" t="s">
        <v>1227</v>
      </c>
      <c r="G23" s="118"/>
      <c r="H23" s="118"/>
      <c r="I23" s="34">
        <f>'ТАБЛ. ФИН. ОБЕСП.'!E46</f>
        <v>40774.300000000003</v>
      </c>
      <c r="J23" s="34">
        <f>'ТАБЛ. ФИН. ОБЕСП.'!F46</f>
        <v>36100.6</v>
      </c>
      <c r="K23" s="34">
        <f>'ТАБЛ. ФИН. ОБЕСП.'!H46</f>
        <v>35553.5</v>
      </c>
      <c r="L23" s="42">
        <f>'ТАБЛ. ФИН. ОБЕСП.'!I46</f>
        <v>27502.5</v>
      </c>
      <c r="M23" s="42">
        <f>'ТАБЛ. ФИН. ОБЕСП.'!J46</f>
        <v>27502.5</v>
      </c>
    </row>
    <row r="24" spans="2:13" ht="280.5" x14ac:dyDescent="0.25">
      <c r="B24" s="135"/>
      <c r="C24" s="136"/>
      <c r="D24" s="118" t="s">
        <v>1054</v>
      </c>
      <c r="E24" s="118"/>
      <c r="F24" s="26" t="s">
        <v>1070</v>
      </c>
      <c r="G24" s="118" t="s">
        <v>1071</v>
      </c>
      <c r="H24" s="118"/>
      <c r="I24" s="26">
        <v>27992.3</v>
      </c>
      <c r="J24" s="26">
        <v>22779.1</v>
      </c>
      <c r="K24" s="26">
        <v>22232</v>
      </c>
      <c r="L24" s="26" t="s">
        <v>1072</v>
      </c>
      <c r="M24" s="26" t="s">
        <v>1072</v>
      </c>
    </row>
    <row r="25" spans="2:13" ht="130.5" customHeight="1" x14ac:dyDescent="0.25">
      <c r="B25" s="135"/>
      <c r="C25" s="136"/>
      <c r="D25" s="118" t="s">
        <v>1057</v>
      </c>
      <c r="E25" s="118"/>
      <c r="F25" s="26" t="s">
        <v>1058</v>
      </c>
      <c r="G25" s="118" t="s">
        <v>1073</v>
      </c>
      <c r="H25" s="118"/>
      <c r="I25" s="26">
        <v>12782</v>
      </c>
      <c r="J25" s="27">
        <v>13321.5</v>
      </c>
      <c r="K25" s="27">
        <v>13321.5</v>
      </c>
      <c r="L25" s="27" t="s">
        <v>1074</v>
      </c>
      <c r="M25" s="27" t="s">
        <v>1074</v>
      </c>
    </row>
    <row r="26" spans="2:13" ht="49.5" x14ac:dyDescent="0.25">
      <c r="B26" s="141" t="s">
        <v>1188</v>
      </c>
      <c r="C26" s="142" t="s">
        <v>1075</v>
      </c>
      <c r="D26" s="120" t="s">
        <v>1076</v>
      </c>
      <c r="E26" s="120"/>
      <c r="F26" s="26" t="s">
        <v>1052</v>
      </c>
      <c r="G26" s="120" t="s">
        <v>1077</v>
      </c>
      <c r="H26" s="120"/>
      <c r="I26" s="138">
        <f>'ТАБЛ. ФИН. ОБЕСП.'!E51</f>
        <v>422.1</v>
      </c>
      <c r="J26" s="138">
        <f>'ТАБЛ. ФИН. ОБЕСП.'!F51</f>
        <v>400</v>
      </c>
      <c r="K26" s="138">
        <f>'ТАБЛ. ФИН. ОБЕСП.'!H51</f>
        <v>400</v>
      </c>
      <c r="L26" s="138">
        <f>'ТАБЛ. ФИН. ОБЕСП.'!I51</f>
        <v>180</v>
      </c>
      <c r="M26" s="138">
        <f>'ТАБЛ. ФИН. ОБЕСП.'!J51</f>
        <v>180</v>
      </c>
    </row>
    <row r="27" spans="2:13" ht="115.5" x14ac:dyDescent="0.25">
      <c r="B27" s="141"/>
      <c r="C27" s="142"/>
      <c r="D27" s="120"/>
      <c r="E27" s="120"/>
      <c r="F27" s="26" t="s">
        <v>1027</v>
      </c>
      <c r="G27" s="120"/>
      <c r="H27" s="120"/>
      <c r="I27" s="138"/>
      <c r="J27" s="138"/>
      <c r="K27" s="138"/>
      <c r="L27" s="138"/>
      <c r="M27" s="138"/>
    </row>
    <row r="28" spans="2:13" ht="33" customHeight="1" x14ac:dyDescent="0.25">
      <c r="B28" s="21">
        <v>2.2000000000000002</v>
      </c>
      <c r="C28" s="139" t="s">
        <v>1294</v>
      </c>
      <c r="D28" s="139"/>
      <c r="E28" s="139"/>
      <c r="F28" s="139"/>
      <c r="G28" s="139"/>
      <c r="H28" s="139"/>
      <c r="I28" s="140"/>
      <c r="J28" s="140"/>
      <c r="K28" s="140"/>
      <c r="L28" s="140"/>
      <c r="M28" s="140"/>
    </row>
    <row r="29" spans="2:13" ht="35.25" customHeight="1" x14ac:dyDescent="0.25">
      <c r="B29" s="137" t="s">
        <v>1187</v>
      </c>
      <c r="C29" s="78" t="s">
        <v>1078</v>
      </c>
      <c r="D29" s="78"/>
      <c r="E29" s="78"/>
      <c r="F29" s="36" t="s">
        <v>1226</v>
      </c>
      <c r="G29" s="78"/>
      <c r="H29" s="78"/>
      <c r="I29" s="37">
        <f>'ТАБЛ. ФИН. ОБЕСП.'!E61</f>
        <v>6864.4000000000005</v>
      </c>
      <c r="J29" s="34">
        <f>'ТАБЛ. ФИН. ОБЕСП.'!F61</f>
        <v>6031</v>
      </c>
      <c r="K29" s="34">
        <f>'ТАБЛ. ФИН. ОБЕСП.'!H61</f>
        <v>5998.9</v>
      </c>
      <c r="L29" s="34">
        <f>'ТАБЛ. ФИН. ОБЕСП.'!I61</f>
        <v>6412.3</v>
      </c>
      <c r="M29" s="34">
        <f>'ТАБЛ. ФИН. ОБЕСП.'!J61</f>
        <v>6412.3</v>
      </c>
    </row>
    <row r="30" spans="2:13" ht="284.25" customHeight="1" x14ac:dyDescent="0.25">
      <c r="B30" s="137"/>
      <c r="C30" s="78"/>
      <c r="D30" s="147" t="s">
        <v>1054</v>
      </c>
      <c r="E30" s="148"/>
      <c r="F30" s="36" t="s">
        <v>1079</v>
      </c>
      <c r="G30" s="162" t="s">
        <v>1080</v>
      </c>
      <c r="H30" s="78"/>
      <c r="I30" s="35">
        <v>4525.5</v>
      </c>
      <c r="J30" s="26">
        <v>3571.6</v>
      </c>
      <c r="K30" s="26">
        <v>3521.6</v>
      </c>
      <c r="L30" s="27" t="s">
        <v>1081</v>
      </c>
      <c r="M30" s="27" t="s">
        <v>1081</v>
      </c>
    </row>
    <row r="31" spans="2:13" ht="165.75" customHeight="1" x14ac:dyDescent="0.25">
      <c r="B31" s="137"/>
      <c r="C31" s="78"/>
      <c r="D31" s="78" t="s">
        <v>1082</v>
      </c>
      <c r="E31" s="78"/>
      <c r="F31" s="36" t="s">
        <v>1083</v>
      </c>
      <c r="G31" s="143" t="s">
        <v>1084</v>
      </c>
      <c r="H31" s="144"/>
      <c r="I31" s="34">
        <f>'ТАБЛ. ФИН. ОБЕСП.'!E59</f>
        <v>471.6</v>
      </c>
      <c r="J31" s="34">
        <f>'ТАБЛ. ФИН. ОБЕСП.'!F59</f>
        <v>514.5</v>
      </c>
      <c r="K31" s="34">
        <f>'ТАБЛ. ФИН. ОБЕСП.'!H59</f>
        <v>532.4</v>
      </c>
      <c r="L31" s="34">
        <f>'ТАБЛ. ФИН. ОБЕСП.'!I59</f>
        <v>0</v>
      </c>
      <c r="M31" s="34">
        <f>'ТАБЛ. ФИН. ОБЕСП.'!J59</f>
        <v>0</v>
      </c>
    </row>
    <row r="32" spans="2:13" ht="132.75" customHeight="1" x14ac:dyDescent="0.25">
      <c r="B32" s="137"/>
      <c r="C32" s="78"/>
      <c r="D32" s="78" t="s">
        <v>1057</v>
      </c>
      <c r="E32" s="78"/>
      <c r="F32" s="38" t="s">
        <v>1058</v>
      </c>
      <c r="G32" s="163" t="s">
        <v>1073</v>
      </c>
      <c r="H32" s="164"/>
      <c r="I32" s="26">
        <v>1867.3</v>
      </c>
      <c r="J32" s="26">
        <v>1944.9</v>
      </c>
      <c r="K32" s="26">
        <v>1944.9</v>
      </c>
      <c r="L32" s="26" t="s">
        <v>1085</v>
      </c>
      <c r="M32" s="26" t="s">
        <v>1085</v>
      </c>
    </row>
    <row r="33" spans="2:13" ht="37.5" customHeight="1" x14ac:dyDescent="0.25">
      <c r="B33" s="137" t="s">
        <v>1184</v>
      </c>
      <c r="C33" s="78" t="s">
        <v>1086</v>
      </c>
      <c r="D33" s="78"/>
      <c r="E33" s="78"/>
      <c r="F33" s="36" t="s">
        <v>1052</v>
      </c>
      <c r="G33" s="78"/>
      <c r="H33" s="78"/>
      <c r="I33" s="39">
        <f>'ТАБЛ. ФИН. ОБЕСП.'!E66</f>
        <v>470.6</v>
      </c>
      <c r="J33" s="32">
        <f>'ТАБЛ. ФИН. ОБЕСП.'!F66</f>
        <v>350</v>
      </c>
      <c r="K33" s="32">
        <f>'ТАБЛ. ФИН. ОБЕСП.'!H66</f>
        <v>350</v>
      </c>
      <c r="L33" s="32">
        <f>'ТАБЛ. ФИН. ОБЕСП.'!I66</f>
        <v>515</v>
      </c>
      <c r="M33" s="32">
        <f>'ТАБЛ. ФИН. ОБЕСП.'!J66</f>
        <v>515</v>
      </c>
    </row>
    <row r="34" spans="2:13" ht="270" customHeight="1" x14ac:dyDescent="0.25">
      <c r="B34" s="137"/>
      <c r="C34" s="78"/>
      <c r="D34" s="78" t="s">
        <v>1087</v>
      </c>
      <c r="E34" s="78"/>
      <c r="F34" s="36" t="s">
        <v>1027</v>
      </c>
      <c r="G34" s="78" t="s">
        <v>1088</v>
      </c>
      <c r="H34" s="78"/>
      <c r="I34" s="40">
        <v>220.1</v>
      </c>
      <c r="J34" s="30">
        <v>0</v>
      </c>
      <c r="K34" s="30">
        <v>0</v>
      </c>
      <c r="L34" s="30" t="s">
        <v>1089</v>
      </c>
      <c r="M34" s="30" t="s">
        <v>1089</v>
      </c>
    </row>
    <row r="35" spans="2:13" ht="84.75" customHeight="1" x14ac:dyDescent="0.25">
      <c r="B35" s="137"/>
      <c r="C35" s="78"/>
      <c r="D35" s="78" t="s">
        <v>1090</v>
      </c>
      <c r="E35" s="78"/>
      <c r="F35" s="36" t="s">
        <v>1027</v>
      </c>
      <c r="G35" s="143" t="s">
        <v>1091</v>
      </c>
      <c r="H35" s="144"/>
      <c r="I35" s="73">
        <v>250.5</v>
      </c>
      <c r="J35" s="73">
        <v>350</v>
      </c>
      <c r="K35" s="73">
        <v>350</v>
      </c>
      <c r="L35" s="26" t="s">
        <v>1092</v>
      </c>
      <c r="M35" s="26" t="s">
        <v>1092</v>
      </c>
    </row>
    <row r="36" spans="2:13" ht="36.75" customHeight="1" x14ac:dyDescent="0.25">
      <c r="B36" s="137" t="s">
        <v>1189</v>
      </c>
      <c r="C36" s="78" t="s">
        <v>1093</v>
      </c>
      <c r="D36" s="78"/>
      <c r="E36" s="78"/>
      <c r="F36" s="41" t="s">
        <v>1094</v>
      </c>
      <c r="G36" s="163"/>
      <c r="H36" s="164"/>
      <c r="I36" s="31">
        <f>'ТАБЛ. ФИН. ОБЕСП.'!E71</f>
        <v>14601.2</v>
      </c>
      <c r="J36" s="31">
        <f>'ТАБЛ. ФИН. ОБЕСП.'!F71</f>
        <v>15131.2</v>
      </c>
      <c r="K36" s="31">
        <f>'ТАБЛ. ФИН. ОБЕСП.'!H71</f>
        <v>14631.2</v>
      </c>
      <c r="L36" s="31">
        <f>'ТАБЛ. ФИН. ОБЕСП.'!I71</f>
        <v>10077</v>
      </c>
      <c r="M36" s="31" t="str">
        <f>'ТАБЛ. ФИН. ОБЕСП.'!J71</f>
        <v>10077,0</v>
      </c>
    </row>
    <row r="37" spans="2:13" ht="104.25" customHeight="1" x14ac:dyDescent="0.25">
      <c r="B37" s="137"/>
      <c r="C37" s="78"/>
      <c r="D37" s="78" t="s">
        <v>1061</v>
      </c>
      <c r="E37" s="78"/>
      <c r="F37" s="83" t="s">
        <v>1095</v>
      </c>
      <c r="G37" s="145" t="s">
        <v>1302</v>
      </c>
      <c r="H37" s="146"/>
      <c r="I37" s="35">
        <v>10124.6</v>
      </c>
      <c r="J37" s="27">
        <v>10479.6</v>
      </c>
      <c r="K37" s="27">
        <v>9979.6</v>
      </c>
      <c r="L37" s="27" t="s">
        <v>1096</v>
      </c>
      <c r="M37" s="27" t="s">
        <v>1096</v>
      </c>
    </row>
    <row r="38" spans="2:13" ht="69.75" customHeight="1" x14ac:dyDescent="0.25">
      <c r="B38" s="137"/>
      <c r="C38" s="78"/>
      <c r="D38" s="145" t="s">
        <v>1057</v>
      </c>
      <c r="E38" s="146"/>
      <c r="F38" s="84"/>
      <c r="G38" s="147"/>
      <c r="H38" s="148"/>
      <c r="I38" s="151">
        <v>4476.6000000000004</v>
      </c>
      <c r="J38" s="153">
        <v>4651.6000000000004</v>
      </c>
      <c r="K38" s="153">
        <v>4651.6000000000004</v>
      </c>
      <c r="L38" s="153" t="s">
        <v>1097</v>
      </c>
      <c r="M38" s="153" t="s">
        <v>1097</v>
      </c>
    </row>
    <row r="39" spans="2:13" ht="111.75" customHeight="1" x14ac:dyDescent="0.25">
      <c r="B39" s="137"/>
      <c r="C39" s="78"/>
      <c r="D39" s="149"/>
      <c r="E39" s="150"/>
      <c r="F39" s="85"/>
      <c r="G39" s="149"/>
      <c r="H39" s="150"/>
      <c r="I39" s="152"/>
      <c r="J39" s="154"/>
      <c r="K39" s="154"/>
      <c r="L39" s="154"/>
      <c r="M39" s="154"/>
    </row>
    <row r="40" spans="2:13" ht="16.5" x14ac:dyDescent="0.25">
      <c r="B40" s="21">
        <v>2.2999999999999998</v>
      </c>
      <c r="C40" s="156" t="s">
        <v>1098</v>
      </c>
      <c r="D40" s="156"/>
      <c r="E40" s="156"/>
      <c r="F40" s="156"/>
      <c r="G40" s="156"/>
      <c r="H40" s="156"/>
      <c r="I40" s="140"/>
      <c r="J40" s="140"/>
      <c r="K40" s="140"/>
      <c r="L40" s="140"/>
      <c r="M40" s="140"/>
    </row>
    <row r="41" spans="2:13" ht="39.75" customHeight="1" x14ac:dyDescent="0.25">
      <c r="B41" s="119" t="s">
        <v>1191</v>
      </c>
      <c r="C41" s="155" t="s">
        <v>1099</v>
      </c>
      <c r="D41" s="118"/>
      <c r="E41" s="118"/>
      <c r="F41" s="26" t="s">
        <v>1052</v>
      </c>
      <c r="G41" s="118"/>
      <c r="H41" s="118"/>
      <c r="I41" s="34">
        <f>'ТАБЛ. ФИН. ОБЕСП.'!E81</f>
        <v>5559.4000000000005</v>
      </c>
      <c r="J41" s="34">
        <f>'ТАБЛ. ФИН. ОБЕСП.'!F81</f>
        <v>5573.0999999999995</v>
      </c>
      <c r="K41" s="31">
        <f>'ТАБЛ. ФИН. ОБЕСП.'!H81</f>
        <v>5382.0999999999995</v>
      </c>
      <c r="L41" s="31">
        <f>'ТАБЛ. ФИН. ОБЕСП.'!I81</f>
        <v>5680.3</v>
      </c>
      <c r="M41" s="31">
        <f>'ТАБЛ. ФИН. ОБЕСП.'!J81</f>
        <v>5680.3</v>
      </c>
    </row>
    <row r="42" spans="2:13" ht="348" customHeight="1" x14ac:dyDescent="0.25">
      <c r="B42" s="119"/>
      <c r="C42" s="155"/>
      <c r="D42" s="118" t="s">
        <v>1054</v>
      </c>
      <c r="E42" s="118"/>
      <c r="F42" s="26" t="s">
        <v>1079</v>
      </c>
      <c r="G42" s="118" t="s">
        <v>1100</v>
      </c>
      <c r="H42" s="118"/>
      <c r="I42" s="26">
        <v>3689.5</v>
      </c>
      <c r="J42" s="26">
        <v>3613.6</v>
      </c>
      <c r="K42" s="26">
        <v>3413.6</v>
      </c>
      <c r="L42" s="27">
        <v>4110.6000000000004</v>
      </c>
      <c r="M42" s="27">
        <v>4110.6000000000004</v>
      </c>
    </row>
    <row r="43" spans="2:13" ht="169.5" customHeight="1" x14ac:dyDescent="0.25">
      <c r="B43" s="119"/>
      <c r="C43" s="155"/>
      <c r="D43" s="118" t="s">
        <v>1082</v>
      </c>
      <c r="E43" s="118"/>
      <c r="F43" s="26" t="s">
        <v>1058</v>
      </c>
      <c r="G43" s="118" t="s">
        <v>1084</v>
      </c>
      <c r="H43" s="118"/>
      <c r="I43" s="42">
        <f>'ТАБЛ. ФИН. ОБЕСП.'!E94</f>
        <v>235.8</v>
      </c>
      <c r="J43" s="42">
        <f>'ТАБЛ. ФИН. ОБЕСП.'!F94</f>
        <v>257.2</v>
      </c>
      <c r="K43" s="42">
        <f>'ТАБЛ. ФИН. ОБЕСП.'!H94</f>
        <v>266.2</v>
      </c>
      <c r="L43" s="42">
        <f>'ТАБЛ. ФИН. ОБЕСП.'!I94</f>
        <v>0</v>
      </c>
      <c r="M43" s="42">
        <f>'ТАБЛ. ФИН. ОБЕСП.'!J94</f>
        <v>0</v>
      </c>
    </row>
    <row r="44" spans="2:13" ht="99" x14ac:dyDescent="0.25">
      <c r="B44" s="119"/>
      <c r="C44" s="155"/>
      <c r="D44" s="118" t="s">
        <v>1057</v>
      </c>
      <c r="E44" s="118"/>
      <c r="F44" s="26" t="s">
        <v>1058</v>
      </c>
      <c r="G44" s="118" t="s">
        <v>1101</v>
      </c>
      <c r="H44" s="118"/>
      <c r="I44" s="26">
        <v>1634.1</v>
      </c>
      <c r="J44" s="26">
        <v>1702.3</v>
      </c>
      <c r="K44" s="27">
        <v>1702.3</v>
      </c>
      <c r="L44" s="27" t="s">
        <v>1102</v>
      </c>
      <c r="M44" s="27" t="s">
        <v>1102</v>
      </c>
    </row>
    <row r="45" spans="2:13" ht="49.5" x14ac:dyDescent="0.25">
      <c r="B45" s="141" t="s">
        <v>1192</v>
      </c>
      <c r="C45" s="142" t="s">
        <v>1103</v>
      </c>
      <c r="D45" s="120" t="s">
        <v>1104</v>
      </c>
      <c r="E45" s="120"/>
      <c r="F45" s="26" t="s">
        <v>1052</v>
      </c>
      <c r="G45" s="155" t="s">
        <v>1105</v>
      </c>
      <c r="H45" s="155"/>
      <c r="I45" s="42">
        <f>'ТАБЛ. ФИН. ОБЕСП.'!E86</f>
        <v>291.39999999999998</v>
      </c>
      <c r="J45" s="42">
        <f>'ТАБЛ. ФИН. ОБЕСП.'!F86</f>
        <v>132</v>
      </c>
      <c r="K45" s="42">
        <f>'ТАБЛ. ФИН. ОБЕСП.'!H86</f>
        <v>132</v>
      </c>
      <c r="L45" s="42">
        <f>'ТАБЛ. ФИН. ОБЕСП.'!I86</f>
        <v>0</v>
      </c>
      <c r="M45" s="42">
        <f>'ТАБЛ. ФИН. ОБЕСП.'!J86</f>
        <v>0</v>
      </c>
    </row>
    <row r="46" spans="2:13" ht="115.5" x14ac:dyDescent="0.25">
      <c r="B46" s="141"/>
      <c r="C46" s="142"/>
      <c r="D46" s="120"/>
      <c r="E46" s="120"/>
      <c r="F46" s="26" t="s">
        <v>1027</v>
      </c>
      <c r="G46" s="155"/>
      <c r="H46" s="155"/>
      <c r="I46" s="27" t="s">
        <v>267</v>
      </c>
      <c r="J46" s="27" t="s">
        <v>267</v>
      </c>
      <c r="K46" s="27" t="s">
        <v>267</v>
      </c>
      <c r="L46" s="27" t="s">
        <v>267</v>
      </c>
      <c r="M46" s="27" t="s">
        <v>267</v>
      </c>
    </row>
    <row r="47" spans="2:13" ht="16.5" x14ac:dyDescent="0.25">
      <c r="B47" s="21">
        <v>2.4</v>
      </c>
      <c r="C47" s="140" t="s">
        <v>1106</v>
      </c>
      <c r="D47" s="140"/>
      <c r="E47" s="140"/>
      <c r="F47" s="140"/>
      <c r="G47" s="140"/>
      <c r="H47" s="140"/>
      <c r="I47" s="140"/>
      <c r="J47" s="140"/>
      <c r="K47" s="140"/>
      <c r="L47" s="140"/>
      <c r="M47" s="140"/>
    </row>
    <row r="48" spans="2:13" ht="49.5" x14ac:dyDescent="0.25">
      <c r="B48" s="119" t="s">
        <v>1196</v>
      </c>
      <c r="C48" s="155" t="s">
        <v>1269</v>
      </c>
      <c r="D48" s="118"/>
      <c r="E48" s="118"/>
      <c r="F48" s="26" t="s">
        <v>1052</v>
      </c>
      <c r="G48" s="118"/>
      <c r="H48" s="118"/>
      <c r="I48" s="32">
        <f>'ТАБЛ. ФИН. ОБЕСП.'!E96</f>
        <v>7593.8</v>
      </c>
      <c r="J48" s="32">
        <f>'ТАБЛ. ФИН. ОБЕСП.'!F96</f>
        <v>7416.4</v>
      </c>
      <c r="K48" s="32">
        <f>'ТАБЛ. ФИН. ОБЕСП.'!H96</f>
        <v>7225.4</v>
      </c>
      <c r="L48" s="32">
        <f>'ТАБЛ. ФИН. ОБЕСП.'!I96</f>
        <v>7228.6</v>
      </c>
      <c r="M48" s="32">
        <f>'ТАБЛ. ФИН. ОБЕСП.'!J96</f>
        <v>7228.6</v>
      </c>
    </row>
    <row r="49" spans="2:13" ht="325.5" customHeight="1" x14ac:dyDescent="0.25">
      <c r="B49" s="119"/>
      <c r="C49" s="155"/>
      <c r="D49" s="118" t="s">
        <v>1054</v>
      </c>
      <c r="E49" s="118"/>
      <c r="F49" s="26" t="s">
        <v>1079</v>
      </c>
      <c r="G49" s="118" t="s">
        <v>1107</v>
      </c>
      <c r="H49" s="118"/>
      <c r="I49" s="26">
        <v>5001.3</v>
      </c>
      <c r="J49" s="26">
        <v>4703</v>
      </c>
      <c r="K49" s="27">
        <v>4503</v>
      </c>
      <c r="L49" s="27" t="s">
        <v>1108</v>
      </c>
      <c r="M49" s="27" t="s">
        <v>1108</v>
      </c>
    </row>
    <row r="50" spans="2:13" ht="152.25" customHeight="1" x14ac:dyDescent="0.25">
      <c r="B50" s="119"/>
      <c r="C50" s="155"/>
      <c r="D50" s="118" t="s">
        <v>1082</v>
      </c>
      <c r="E50" s="118"/>
      <c r="F50" s="26" t="s">
        <v>1109</v>
      </c>
      <c r="G50" s="118" t="s">
        <v>1084</v>
      </c>
      <c r="H50" s="118"/>
      <c r="I50" s="34">
        <f>'ТАБЛ. ФИН. ОБЕСП.'!E99</f>
        <v>235.8</v>
      </c>
      <c r="J50" s="34">
        <f>'ТАБЛ. ФИН. ОБЕСП.'!F99</f>
        <v>257.2</v>
      </c>
      <c r="K50" s="42">
        <f>'ТАБЛ. ФИН. ОБЕСП.'!H99</f>
        <v>266.2</v>
      </c>
      <c r="L50" s="42">
        <f>'ТАБЛ. ФИН. ОБЕСП.'!I99</f>
        <v>0</v>
      </c>
      <c r="M50" s="42">
        <f>'ТАБЛ. ФИН. ОБЕСП.'!J99</f>
        <v>0</v>
      </c>
    </row>
    <row r="51" spans="2:13" ht="184.5" customHeight="1" x14ac:dyDescent="0.25">
      <c r="B51" s="119"/>
      <c r="C51" s="155"/>
      <c r="D51" s="118" t="s">
        <v>1057</v>
      </c>
      <c r="E51" s="118"/>
      <c r="F51" s="26" t="s">
        <v>1109</v>
      </c>
      <c r="G51" s="118" t="s">
        <v>1101</v>
      </c>
      <c r="H51" s="118"/>
      <c r="I51" s="26">
        <v>2356.6999999999998</v>
      </c>
      <c r="J51" s="26">
        <v>2456.1999999999998</v>
      </c>
      <c r="K51" s="27">
        <v>2456.1999999999998</v>
      </c>
      <c r="L51" s="27" t="s">
        <v>1110</v>
      </c>
      <c r="M51" s="27" t="s">
        <v>1110</v>
      </c>
    </row>
    <row r="52" spans="2:13" ht="49.5" x14ac:dyDescent="0.25">
      <c r="B52" s="141" t="s">
        <v>1197</v>
      </c>
      <c r="C52" s="142" t="s">
        <v>1086</v>
      </c>
      <c r="D52" s="120" t="s">
        <v>1111</v>
      </c>
      <c r="E52" s="120"/>
      <c r="F52" s="26" t="s">
        <v>1112</v>
      </c>
      <c r="G52" s="120" t="s">
        <v>1105</v>
      </c>
      <c r="H52" s="120"/>
      <c r="I52" s="34">
        <f>'ТАБЛ. ФИН. ОБЕСП.'!E101</f>
        <v>740.9</v>
      </c>
      <c r="J52" s="42">
        <f>'ТАБЛ. ФИН. ОБЕСП.'!F101</f>
        <v>50</v>
      </c>
      <c r="K52" s="42">
        <f>'ТАБЛ. ФИН. ОБЕСП.'!H101</f>
        <v>50</v>
      </c>
      <c r="L52" s="34" t="str">
        <f>'ТАБЛ. ФИН. ОБЕСП.'!I101</f>
        <v>0,0</v>
      </c>
      <c r="M52" s="34" t="str">
        <f>'ТАБЛ. ФИН. ОБЕСП.'!J101</f>
        <v>0,0</v>
      </c>
    </row>
    <row r="53" spans="2:13" ht="249.75" customHeight="1" x14ac:dyDescent="0.25">
      <c r="B53" s="141"/>
      <c r="C53" s="142"/>
      <c r="D53" s="120"/>
      <c r="E53" s="120"/>
      <c r="F53" s="26" t="s">
        <v>1027</v>
      </c>
      <c r="G53" s="120"/>
      <c r="H53" s="120"/>
      <c r="I53" s="27" t="s">
        <v>267</v>
      </c>
      <c r="J53" s="27" t="s">
        <v>267</v>
      </c>
      <c r="K53" s="27" t="s">
        <v>267</v>
      </c>
      <c r="L53" s="27" t="s">
        <v>267</v>
      </c>
      <c r="M53" s="27" t="s">
        <v>267</v>
      </c>
    </row>
    <row r="54" spans="2:13" ht="33.75" customHeight="1" x14ac:dyDescent="0.25">
      <c r="B54" s="21">
        <v>2.5</v>
      </c>
      <c r="C54" s="140" t="s">
        <v>1113</v>
      </c>
      <c r="D54" s="140"/>
      <c r="E54" s="140"/>
      <c r="F54" s="140"/>
      <c r="G54" s="140"/>
      <c r="H54" s="140"/>
      <c r="I54" s="140"/>
      <c r="J54" s="140"/>
      <c r="K54" s="140"/>
      <c r="L54" s="140"/>
      <c r="M54" s="140"/>
    </row>
    <row r="55" spans="2:13" ht="83.25" customHeight="1" x14ac:dyDescent="0.25">
      <c r="B55" s="119" t="s">
        <v>1198</v>
      </c>
      <c r="C55" s="155" t="s">
        <v>1295</v>
      </c>
      <c r="D55" s="118"/>
      <c r="E55" s="118"/>
      <c r="F55" s="26" t="s">
        <v>1094</v>
      </c>
      <c r="G55" s="124" t="s">
        <v>1114</v>
      </c>
      <c r="H55" s="126"/>
      <c r="I55" s="32">
        <f>'ТАБЛ. ФИН. ОБЕСП.'!E111</f>
        <v>8287.2999999999993</v>
      </c>
      <c r="J55" s="32">
        <f>'ТАБЛ. ФИН. ОБЕСП.'!F111</f>
        <v>7487.3</v>
      </c>
      <c r="K55" s="32">
        <f>'ТАБЛ. ФИН. ОБЕСП.'!H111</f>
        <v>7487.3</v>
      </c>
      <c r="L55" s="32">
        <f>'ТАБЛ. ФИН. ОБЕСП.'!I111</f>
        <v>300</v>
      </c>
      <c r="M55" s="32">
        <f>'ТАБЛ. ФИН. ОБЕСП.'!J111</f>
        <v>300</v>
      </c>
    </row>
    <row r="56" spans="2:13" ht="366" customHeight="1" x14ac:dyDescent="0.25">
      <c r="B56" s="119"/>
      <c r="C56" s="155"/>
      <c r="D56" s="118" t="s">
        <v>1115</v>
      </c>
      <c r="E56" s="118"/>
      <c r="F56" s="155" t="s">
        <v>1116</v>
      </c>
      <c r="G56" s="118" t="s">
        <v>1117</v>
      </c>
      <c r="H56" s="118"/>
      <c r="I56" s="34">
        <f>'ТАБЛ. ФИН. ОБЕСП.'!E113</f>
        <v>6916.3</v>
      </c>
      <c r="J56" s="34">
        <f>'ТАБЛ. ФИН. ОБЕСП.'!F113</f>
        <v>6916.3</v>
      </c>
      <c r="K56" s="34">
        <f>'ТАБЛ. ФИН. ОБЕСП.'!H113</f>
        <v>6916.3</v>
      </c>
      <c r="L56" s="34" t="str">
        <f>'ТАБЛ. ФИН. ОБЕСП.'!I113</f>
        <v>0,0</v>
      </c>
      <c r="M56" s="34" t="str">
        <f>'ТАБЛ. ФИН. ОБЕСП.'!J113</f>
        <v>0,0</v>
      </c>
    </row>
    <row r="57" spans="2:13" ht="104.25" customHeight="1" x14ac:dyDescent="0.25">
      <c r="B57" s="119"/>
      <c r="C57" s="155"/>
      <c r="D57" s="118" t="s">
        <v>1061</v>
      </c>
      <c r="E57" s="118"/>
      <c r="F57" s="155"/>
      <c r="G57" s="118" t="s">
        <v>1118</v>
      </c>
      <c r="H57" s="118"/>
      <c r="I57" s="34">
        <f>'ТАБЛ. ФИН. ОБЕСП.'!E112</f>
        <v>1371</v>
      </c>
      <c r="J57" s="34">
        <f>'ТАБЛ. ФИН. ОБЕСП.'!F112</f>
        <v>571</v>
      </c>
      <c r="K57" s="34">
        <f>'ТАБЛ. ФИН. ОБЕСП.'!H112</f>
        <v>571</v>
      </c>
      <c r="L57" s="34" t="str">
        <f>'ТАБЛ. ФИН. ОБЕСП.'!I112</f>
        <v>300,0</v>
      </c>
      <c r="M57" s="34" t="str">
        <f>'ТАБЛ. ФИН. ОБЕСП.'!J112</f>
        <v>300,0</v>
      </c>
    </row>
    <row r="58" spans="2:13" ht="49.5" x14ac:dyDescent="0.25">
      <c r="B58" s="119" t="s">
        <v>1199</v>
      </c>
      <c r="C58" s="155" t="s">
        <v>1119</v>
      </c>
      <c r="D58" s="118"/>
      <c r="E58" s="118"/>
      <c r="F58" s="26" t="s">
        <v>1094</v>
      </c>
      <c r="G58" s="120" t="s">
        <v>1120</v>
      </c>
      <c r="H58" s="120"/>
      <c r="I58" s="31">
        <f>'ТАБЛ. ФИН. ОБЕСП.'!E116</f>
        <v>55467.1</v>
      </c>
      <c r="J58" s="31">
        <f>'ТАБЛ. ФИН. ОБЕСП.'!F116</f>
        <v>53970.3</v>
      </c>
      <c r="K58" s="31">
        <f>'ТАБЛ. ФИН. ОБЕСП.'!H116</f>
        <v>52152.7</v>
      </c>
      <c r="L58" s="31" t="str">
        <f>'ТАБЛ. ФИН. ОБЕСП.'!I116</f>
        <v>38889,8</v>
      </c>
      <c r="M58" s="31" t="str">
        <f>'ТАБЛ. ФИН. ОБЕСП.'!J116</f>
        <v>38889,8</v>
      </c>
    </row>
    <row r="59" spans="2:13" ht="150.75" customHeight="1" x14ac:dyDescent="0.25">
      <c r="B59" s="119"/>
      <c r="C59" s="155"/>
      <c r="D59" s="118" t="s">
        <v>1057</v>
      </c>
      <c r="E59" s="118"/>
      <c r="F59" s="155" t="s">
        <v>1121</v>
      </c>
      <c r="G59" s="120"/>
      <c r="H59" s="120"/>
      <c r="I59" s="73">
        <v>19901</v>
      </c>
      <c r="J59" s="26">
        <v>20531.5</v>
      </c>
      <c r="K59" s="27">
        <v>20531.5</v>
      </c>
      <c r="L59" s="27" t="s">
        <v>1122</v>
      </c>
      <c r="M59" s="27" t="s">
        <v>1122</v>
      </c>
    </row>
    <row r="60" spans="2:13" ht="102" customHeight="1" x14ac:dyDescent="0.25">
      <c r="B60" s="119"/>
      <c r="C60" s="155"/>
      <c r="D60" s="118" t="s">
        <v>1061</v>
      </c>
      <c r="E60" s="118"/>
      <c r="F60" s="155"/>
      <c r="G60" s="120"/>
      <c r="H60" s="120"/>
      <c r="I60" s="26">
        <v>35566.1</v>
      </c>
      <c r="J60" s="26">
        <v>33438.800000000003</v>
      </c>
      <c r="K60" s="27">
        <v>31621.200000000001</v>
      </c>
      <c r="L60" s="27" t="s">
        <v>1123</v>
      </c>
      <c r="M60" s="27" t="s">
        <v>1123</v>
      </c>
    </row>
    <row r="61" spans="2:13" ht="32.25" customHeight="1" x14ac:dyDescent="0.25">
      <c r="B61" s="21">
        <v>2.6</v>
      </c>
      <c r="C61" s="140" t="s">
        <v>1124</v>
      </c>
      <c r="D61" s="140"/>
      <c r="E61" s="140"/>
      <c r="F61" s="140"/>
      <c r="G61" s="140"/>
      <c r="H61" s="140"/>
      <c r="I61" s="140"/>
      <c r="J61" s="140"/>
      <c r="K61" s="140"/>
      <c r="L61" s="140"/>
      <c r="M61" s="140"/>
    </row>
    <row r="62" spans="2:13" ht="49.5" x14ac:dyDescent="0.25">
      <c r="B62" s="141" t="s">
        <v>1201</v>
      </c>
      <c r="C62" s="142" t="s">
        <v>1125</v>
      </c>
      <c r="D62" s="120" t="s">
        <v>1126</v>
      </c>
      <c r="E62" s="120"/>
      <c r="F62" s="26" t="s">
        <v>1052</v>
      </c>
      <c r="G62" s="120" t="s">
        <v>1127</v>
      </c>
      <c r="H62" s="120"/>
      <c r="I62" s="157">
        <f>'ТАБЛ. ФИН. ОБЕСП.'!E126</f>
        <v>1554.1</v>
      </c>
      <c r="J62" s="157">
        <f>'ТАБЛ. ФИН. ОБЕСП.'!F126</f>
        <v>1554.1</v>
      </c>
      <c r="K62" s="157">
        <f>'ТАБЛ. ФИН. ОБЕСП.'!H126</f>
        <v>1554.1</v>
      </c>
      <c r="L62" s="157">
        <f>'ТАБЛ. ФИН. ОБЕСП.'!I126</f>
        <v>0</v>
      </c>
      <c r="M62" s="157">
        <f>'ТАБЛ. ФИН. ОБЕСП.'!J126</f>
        <v>0</v>
      </c>
    </row>
    <row r="63" spans="2:13" ht="171" customHeight="1" x14ac:dyDescent="0.25">
      <c r="B63" s="141"/>
      <c r="C63" s="142"/>
      <c r="D63" s="120"/>
      <c r="E63" s="120"/>
      <c r="F63" s="26" t="s">
        <v>1128</v>
      </c>
      <c r="G63" s="120"/>
      <c r="H63" s="120"/>
      <c r="I63" s="157"/>
      <c r="J63" s="157"/>
      <c r="K63" s="157"/>
      <c r="L63" s="157"/>
      <c r="M63" s="157"/>
    </row>
    <row r="64" spans="2:13" ht="49.5" x14ac:dyDescent="0.25">
      <c r="B64" s="141" t="s">
        <v>1202</v>
      </c>
      <c r="C64" s="142" t="s">
        <v>1129</v>
      </c>
      <c r="D64" s="120" t="s">
        <v>1126</v>
      </c>
      <c r="E64" s="120"/>
      <c r="F64" s="26" t="s">
        <v>1052</v>
      </c>
      <c r="G64" s="120" t="s">
        <v>1127</v>
      </c>
      <c r="H64" s="120"/>
      <c r="I64" s="157">
        <f>'ТАБЛ. ФИН. ОБЕСП.'!E131</f>
        <v>976.6</v>
      </c>
      <c r="J64" s="157">
        <f>'ТАБЛ. ФИН. ОБЕСП.'!F131</f>
        <v>976.6</v>
      </c>
      <c r="K64" s="157">
        <f>'ТАБЛ. ФИН. ОБЕСП.'!H131</f>
        <v>976.6</v>
      </c>
      <c r="L64" s="157">
        <f>'ТАБЛ. ФИН. ОБЕСП.'!I131</f>
        <v>0</v>
      </c>
      <c r="M64" s="157">
        <f>'ТАБЛ. ФИН. ОБЕСП.'!J131</f>
        <v>0</v>
      </c>
    </row>
    <row r="65" spans="2:17" ht="180.75" customHeight="1" x14ac:dyDescent="0.25">
      <c r="B65" s="141"/>
      <c r="C65" s="142"/>
      <c r="D65" s="120"/>
      <c r="E65" s="120"/>
      <c r="F65" s="26" t="s">
        <v>1128</v>
      </c>
      <c r="G65" s="120"/>
      <c r="H65" s="120"/>
      <c r="I65" s="157"/>
      <c r="J65" s="157"/>
      <c r="K65" s="157"/>
      <c r="L65" s="157"/>
      <c r="M65" s="157"/>
    </row>
    <row r="66" spans="2:17" ht="49.5" x14ac:dyDescent="0.25">
      <c r="B66" s="141" t="s">
        <v>1203</v>
      </c>
      <c r="C66" s="142" t="s">
        <v>1130</v>
      </c>
      <c r="D66" s="120" t="s">
        <v>1126</v>
      </c>
      <c r="E66" s="120"/>
      <c r="F66" s="26" t="s">
        <v>1052</v>
      </c>
      <c r="G66" s="120" t="s">
        <v>1127</v>
      </c>
      <c r="H66" s="120"/>
      <c r="I66" s="157">
        <f>'ТАБЛ. ФИН. ОБЕСП.'!E136</f>
        <v>93.7</v>
      </c>
      <c r="J66" s="157">
        <f>'ТАБЛ. ФИН. ОБЕСП.'!F136</f>
        <v>93</v>
      </c>
      <c r="K66" s="157">
        <f>'ТАБЛ. ФИН. ОБЕСП.'!H136</f>
        <v>93</v>
      </c>
      <c r="L66" s="157">
        <f>'ТАБЛ. ФИН. ОБЕСП.'!I136</f>
        <v>0</v>
      </c>
      <c r="M66" s="157">
        <f>'ТАБЛ. ФИН. ОБЕСП.'!J136</f>
        <v>0</v>
      </c>
    </row>
    <row r="67" spans="2:17" ht="165" customHeight="1" x14ac:dyDescent="0.25">
      <c r="B67" s="141"/>
      <c r="C67" s="142"/>
      <c r="D67" s="120"/>
      <c r="E67" s="120"/>
      <c r="F67" s="26" t="s">
        <v>1128</v>
      </c>
      <c r="G67" s="120"/>
      <c r="H67" s="120"/>
      <c r="I67" s="157"/>
      <c r="J67" s="157"/>
      <c r="K67" s="157"/>
      <c r="L67" s="157"/>
      <c r="M67" s="157"/>
    </row>
    <row r="68" spans="2:17" ht="49.5" x14ac:dyDescent="0.25">
      <c r="B68" s="141" t="s">
        <v>1204</v>
      </c>
      <c r="C68" s="142" t="s">
        <v>1131</v>
      </c>
      <c r="D68" s="120" t="s">
        <v>1300</v>
      </c>
      <c r="E68" s="120"/>
      <c r="F68" s="26" t="s">
        <v>1052</v>
      </c>
      <c r="G68" s="120" t="s">
        <v>1132</v>
      </c>
      <c r="H68" s="120"/>
      <c r="I68" s="157">
        <f>'ТАБЛ. ФИН. ОБЕСП.'!E141</f>
        <v>915.8</v>
      </c>
      <c r="J68" s="157">
        <f>'ТАБЛ. ФИН. ОБЕСП.'!F141</f>
        <v>915.8</v>
      </c>
      <c r="K68" s="157">
        <f>'ТАБЛ. ФИН. ОБЕСП.'!H141</f>
        <v>915.8</v>
      </c>
      <c r="L68" s="157">
        <f>'ТАБЛ. ФИН. ОБЕСП.'!I141</f>
        <v>0</v>
      </c>
      <c r="M68" s="157">
        <f>'ТАБЛ. ФИН. ОБЕСП.'!J141</f>
        <v>0</v>
      </c>
    </row>
    <row r="69" spans="2:17" ht="231" customHeight="1" x14ac:dyDescent="0.25">
      <c r="B69" s="141"/>
      <c r="C69" s="142"/>
      <c r="D69" s="120"/>
      <c r="E69" s="120"/>
      <c r="F69" s="26" t="s">
        <v>1133</v>
      </c>
      <c r="G69" s="120"/>
      <c r="H69" s="120"/>
      <c r="I69" s="157"/>
      <c r="J69" s="157"/>
      <c r="K69" s="157"/>
      <c r="L69" s="157"/>
      <c r="M69" s="157"/>
    </row>
    <row r="70" spans="2:17" ht="49.5" x14ac:dyDescent="0.25">
      <c r="B70" s="141" t="s">
        <v>1205</v>
      </c>
      <c r="C70" s="142" t="s">
        <v>507</v>
      </c>
      <c r="D70" s="120" t="s">
        <v>1134</v>
      </c>
      <c r="E70" s="120"/>
      <c r="F70" s="26" t="s">
        <v>1135</v>
      </c>
      <c r="G70" s="120" t="s">
        <v>1136</v>
      </c>
      <c r="H70" s="120"/>
      <c r="I70" s="157">
        <f>'ТАБЛ. ФИН. ОБЕСП.'!E146</f>
        <v>3</v>
      </c>
      <c r="J70" s="157">
        <f>'ТАБЛ. ФИН. ОБЕСП.'!F146</f>
        <v>19.399999999999999</v>
      </c>
      <c r="K70" s="157">
        <f>'ТАБЛ. ФИН. ОБЕСП.'!H146</f>
        <v>3</v>
      </c>
      <c r="L70" s="157">
        <f>'ТАБЛ. ФИН. ОБЕСП.'!I146</f>
        <v>0</v>
      </c>
      <c r="M70" s="157">
        <f>'ТАБЛ. ФИН. ОБЕСП.'!J146</f>
        <v>0</v>
      </c>
    </row>
    <row r="71" spans="2:17" ht="236.25" customHeight="1" x14ac:dyDescent="0.25">
      <c r="B71" s="141"/>
      <c r="C71" s="142"/>
      <c r="D71" s="120"/>
      <c r="E71" s="120"/>
      <c r="F71" s="26" t="s">
        <v>1027</v>
      </c>
      <c r="G71" s="120"/>
      <c r="H71" s="120"/>
      <c r="I71" s="157"/>
      <c r="J71" s="157"/>
      <c r="K71" s="157"/>
      <c r="L71" s="157"/>
      <c r="M71" s="157"/>
    </row>
    <row r="72" spans="2:17" ht="33" x14ac:dyDescent="0.25">
      <c r="B72" s="141" t="s">
        <v>1206</v>
      </c>
      <c r="C72" s="142" t="s">
        <v>1297</v>
      </c>
      <c r="D72" s="120" t="s">
        <v>1298</v>
      </c>
      <c r="E72" s="120"/>
      <c r="F72" s="26" t="s">
        <v>1272</v>
      </c>
      <c r="G72" s="120"/>
      <c r="H72" s="120"/>
      <c r="I72" s="157">
        <f>'ТАБЛ. ФИН. ОБЕСП.'!E151</f>
        <v>0</v>
      </c>
      <c r="J72" s="157" t="str">
        <f>'ТАБЛ. ФИН. ОБЕСП.'!F151</f>
        <v>0,0</v>
      </c>
      <c r="K72" s="157">
        <f>'ТАБЛ. ФИН. ОБЕСП.'!H151</f>
        <v>0</v>
      </c>
      <c r="L72" s="157">
        <f>'ТАБЛ. ФИН. ОБЕСП.'!I151</f>
        <v>0</v>
      </c>
      <c r="M72" s="157">
        <f>'ТАБЛ. ФИН. ОБЕСП.'!J151</f>
        <v>0</v>
      </c>
    </row>
    <row r="73" spans="2:17" ht="277.5" customHeight="1" x14ac:dyDescent="0.25">
      <c r="B73" s="141"/>
      <c r="C73" s="142"/>
      <c r="D73" s="120"/>
      <c r="E73" s="120"/>
      <c r="F73" s="26" t="s">
        <v>1039</v>
      </c>
      <c r="G73" s="120"/>
      <c r="H73" s="120"/>
      <c r="I73" s="157"/>
      <c r="J73" s="157"/>
      <c r="K73" s="157"/>
      <c r="L73" s="157"/>
      <c r="M73" s="157"/>
    </row>
    <row r="74" spans="2:17" ht="49.5" x14ac:dyDescent="0.25">
      <c r="B74" s="141" t="s">
        <v>1207</v>
      </c>
      <c r="C74" s="142" t="s">
        <v>1138</v>
      </c>
      <c r="D74" s="118"/>
      <c r="E74" s="118"/>
      <c r="F74" s="26" t="s">
        <v>1271</v>
      </c>
      <c r="G74" s="120" t="s">
        <v>1139</v>
      </c>
      <c r="H74" s="120"/>
      <c r="I74" s="158" t="str">
        <f>'ТАБЛ. ФИН. ОБЕСП.'!E156</f>
        <v>14,4</v>
      </c>
      <c r="J74" s="158" t="str">
        <f>'ТАБЛ. ФИН. ОБЕСП.'!F156</f>
        <v>14,4</v>
      </c>
      <c r="K74" s="158">
        <f>'ТАБЛ. ФИН. ОБЕСП.'!H156</f>
        <v>14.4</v>
      </c>
      <c r="L74" s="158">
        <f>'ТАБЛ. ФИН. ОБЕСП.'!I156</f>
        <v>0</v>
      </c>
      <c r="M74" s="158">
        <f>'ТАБЛ. ФИН. ОБЕСП.'!J156</f>
        <v>0</v>
      </c>
      <c r="Q74" s="76"/>
    </row>
    <row r="75" spans="2:17" ht="264" customHeight="1" x14ac:dyDescent="0.25">
      <c r="B75" s="141"/>
      <c r="C75" s="142"/>
      <c r="D75" s="118" t="s">
        <v>1301</v>
      </c>
      <c r="E75" s="118"/>
      <c r="F75" s="26" t="s">
        <v>1027</v>
      </c>
      <c r="G75" s="120"/>
      <c r="H75" s="120"/>
      <c r="I75" s="158"/>
      <c r="J75" s="158"/>
      <c r="K75" s="158"/>
      <c r="L75" s="158"/>
      <c r="M75" s="158"/>
    </row>
    <row r="76" spans="2:17" ht="49.5" x14ac:dyDescent="0.25">
      <c r="B76" s="141" t="s">
        <v>1228</v>
      </c>
      <c r="C76" s="142" t="s">
        <v>1233</v>
      </c>
      <c r="D76" s="120" t="s">
        <v>1299</v>
      </c>
      <c r="E76" s="120"/>
      <c r="F76" s="26" t="s">
        <v>1135</v>
      </c>
      <c r="G76" s="120" t="s">
        <v>1140</v>
      </c>
      <c r="H76" s="120"/>
      <c r="I76" s="158">
        <f>'ТАБЛ. ФИН. ОБЕСП.'!E161</f>
        <v>273.8</v>
      </c>
      <c r="J76" s="158">
        <f>'ТАБЛ. ФИН. ОБЕСП.'!F161</f>
        <v>273.8</v>
      </c>
      <c r="K76" s="158">
        <f>'ТАБЛ. ФИН. ОБЕСП.'!H161</f>
        <v>273.8</v>
      </c>
      <c r="L76" s="158">
        <f>'ТАБЛ. ФИН. ОБЕСП.'!I161</f>
        <v>0</v>
      </c>
      <c r="M76" s="158">
        <f>'ТАБЛ. ФИН. ОБЕСП.'!J161</f>
        <v>0</v>
      </c>
    </row>
    <row r="77" spans="2:17" ht="269.25" customHeight="1" x14ac:dyDescent="0.25">
      <c r="B77" s="141"/>
      <c r="C77" s="142"/>
      <c r="D77" s="120"/>
      <c r="E77" s="120"/>
      <c r="F77" s="26" t="s">
        <v>1027</v>
      </c>
      <c r="G77" s="120"/>
      <c r="H77" s="120"/>
      <c r="I77" s="158"/>
      <c r="J77" s="158"/>
      <c r="K77" s="158"/>
      <c r="L77" s="158"/>
      <c r="M77" s="158"/>
    </row>
    <row r="78" spans="2:17" s="65" customFormat="1" ht="331.5" customHeight="1" x14ac:dyDescent="0.25">
      <c r="B78" s="68" t="s">
        <v>1234</v>
      </c>
      <c r="C78" s="69" t="s">
        <v>1240</v>
      </c>
      <c r="D78" s="116" t="s">
        <v>1270</v>
      </c>
      <c r="E78" s="117"/>
      <c r="F78" s="74" t="s">
        <v>1273</v>
      </c>
      <c r="G78" s="116" t="s">
        <v>1303</v>
      </c>
      <c r="H78" s="117"/>
      <c r="I78" s="70">
        <f>'ТАБЛ. ФИН. ОБЕСП.'!E166</f>
        <v>5361.9</v>
      </c>
      <c r="J78" s="70">
        <f>'ТАБЛ. ФИН. ОБЕСП.'!G166</f>
        <v>2040.8</v>
      </c>
      <c r="K78" s="70">
        <f>'ТАБЛ. ФИН. ОБЕСП.'!H166</f>
        <v>2040.8</v>
      </c>
      <c r="L78" s="70">
        <f>'ТАБЛ. ФИН. ОБЕСП.'!I166</f>
        <v>0</v>
      </c>
      <c r="M78" s="70">
        <f>'ТАБЛ. ФИН. ОБЕСП.'!J166</f>
        <v>0</v>
      </c>
    </row>
    <row r="79" spans="2:17" ht="33.75" customHeight="1" x14ac:dyDescent="0.25">
      <c r="B79" s="21">
        <v>3</v>
      </c>
      <c r="C79" s="140" t="s">
        <v>1141</v>
      </c>
      <c r="D79" s="140"/>
      <c r="E79" s="140"/>
      <c r="F79" s="140"/>
      <c r="G79" s="140"/>
      <c r="H79" s="140"/>
      <c r="I79" s="140"/>
      <c r="J79" s="140"/>
      <c r="K79" s="140"/>
      <c r="L79" s="140"/>
      <c r="M79" s="140"/>
    </row>
    <row r="80" spans="2:17" ht="17.25" customHeight="1" x14ac:dyDescent="0.25">
      <c r="B80" s="21">
        <v>3.1</v>
      </c>
      <c r="C80" s="140" t="s">
        <v>1142</v>
      </c>
      <c r="D80" s="140"/>
      <c r="E80" s="140"/>
      <c r="F80" s="140"/>
      <c r="G80" s="140"/>
      <c r="H80" s="140"/>
      <c r="I80" s="140"/>
      <c r="J80" s="140"/>
      <c r="K80" s="140"/>
      <c r="L80" s="140"/>
      <c r="M80" s="140"/>
    </row>
    <row r="81" spans="2:13" ht="33" x14ac:dyDescent="0.25">
      <c r="B81" s="141" t="s">
        <v>1210</v>
      </c>
      <c r="C81" s="142" t="s">
        <v>663</v>
      </c>
      <c r="D81" s="120" t="s">
        <v>1143</v>
      </c>
      <c r="E81" s="120"/>
      <c r="F81" s="26" t="s">
        <v>1137</v>
      </c>
      <c r="G81" s="120" t="s">
        <v>1144</v>
      </c>
      <c r="H81" s="120"/>
      <c r="I81" s="158" t="str">
        <f>'ТАБЛ. ФИН. ОБЕСП.'!E187</f>
        <v>450,0</v>
      </c>
      <c r="J81" s="158" t="str">
        <f>'ТАБЛ. ФИН. ОБЕСП.'!F187</f>
        <v>450,0</v>
      </c>
      <c r="K81" s="158" t="str">
        <f>'ТАБЛ. ФИН. ОБЕСП.'!H187</f>
        <v>450,0</v>
      </c>
      <c r="L81" s="158" t="str">
        <f>'ТАБЛ. ФИН. ОБЕСП.'!I187</f>
        <v>450,0</v>
      </c>
      <c r="M81" s="158" t="str">
        <f>'ТАБЛ. ФИН. ОБЕСП.'!J187</f>
        <v>450,0</v>
      </c>
    </row>
    <row r="82" spans="2:13" ht="248.25" customHeight="1" x14ac:dyDescent="0.25">
      <c r="B82" s="141"/>
      <c r="C82" s="142"/>
      <c r="D82" s="120"/>
      <c r="E82" s="120"/>
      <c r="F82" s="26" t="s">
        <v>1145</v>
      </c>
      <c r="G82" s="120"/>
      <c r="H82" s="120"/>
      <c r="I82" s="158"/>
      <c r="J82" s="158"/>
      <c r="K82" s="158"/>
      <c r="L82" s="158"/>
      <c r="M82" s="158"/>
    </row>
    <row r="83" spans="2:13" ht="333" customHeight="1" x14ac:dyDescent="0.25">
      <c r="B83" s="43" t="s">
        <v>1211</v>
      </c>
      <c r="C83" s="26" t="s">
        <v>687</v>
      </c>
      <c r="D83" s="118" t="s">
        <v>1146</v>
      </c>
      <c r="E83" s="118"/>
      <c r="F83" s="26" t="s">
        <v>1147</v>
      </c>
      <c r="G83" s="118" t="s">
        <v>1148</v>
      </c>
      <c r="H83" s="118"/>
      <c r="I83" s="31">
        <f>'ТАБЛ. ФИН. ОБЕСП.'!E192</f>
        <v>4371.2</v>
      </c>
      <c r="J83" s="31">
        <f>'ТАБЛ. ФИН. ОБЕСП.'!F192</f>
        <v>4371.2</v>
      </c>
      <c r="K83" s="31">
        <f>'ТАБЛ. ФИН. ОБЕСП.'!H192</f>
        <v>4371.2</v>
      </c>
      <c r="L83" s="31" t="str">
        <f>'ТАБЛ. ФИН. ОБЕСП.'!I192</f>
        <v>4130,0</v>
      </c>
      <c r="M83" s="31" t="str">
        <f>'ТАБЛ. ФИН. ОБЕСП.'!J192</f>
        <v>4130,0</v>
      </c>
    </row>
    <row r="84" spans="2:13" ht="33" x14ac:dyDescent="0.25">
      <c r="B84" s="141" t="s">
        <v>1212</v>
      </c>
      <c r="C84" s="142" t="s">
        <v>713</v>
      </c>
      <c r="D84" s="120" t="s">
        <v>1149</v>
      </c>
      <c r="E84" s="120"/>
      <c r="F84" s="26" t="s">
        <v>1137</v>
      </c>
      <c r="G84" s="120" t="s">
        <v>1150</v>
      </c>
      <c r="H84" s="120"/>
      <c r="I84" s="159">
        <f>'ТАБЛ. ФИН. ОБЕСП.'!E197</f>
        <v>1387.2</v>
      </c>
      <c r="J84" s="159" t="str">
        <f>'ТАБЛ. ФИН. ОБЕСП.'!F197</f>
        <v>0,0</v>
      </c>
      <c r="K84" s="159" t="str">
        <f>'ТАБЛ. ФИН. ОБЕСП.'!H197</f>
        <v>0,0</v>
      </c>
      <c r="L84" s="159" t="str">
        <f>'ТАБЛ. ФИН. ОБЕСП.'!I197</f>
        <v>0,0</v>
      </c>
      <c r="M84" s="159" t="str">
        <f>'ТАБЛ. ФИН. ОБЕСП.'!J197</f>
        <v>0,0</v>
      </c>
    </row>
    <row r="85" spans="2:13" ht="217.5" customHeight="1" x14ac:dyDescent="0.25">
      <c r="B85" s="141"/>
      <c r="C85" s="142"/>
      <c r="D85" s="120"/>
      <c r="E85" s="120"/>
      <c r="F85" s="26" t="s">
        <v>1039</v>
      </c>
      <c r="G85" s="120"/>
      <c r="H85" s="120"/>
      <c r="I85" s="159"/>
      <c r="J85" s="159"/>
      <c r="K85" s="159"/>
      <c r="L85" s="159"/>
      <c r="M85" s="159"/>
    </row>
    <row r="86" spans="2:13" ht="33" x14ac:dyDescent="0.25">
      <c r="B86" s="141" t="s">
        <v>1213</v>
      </c>
      <c r="C86" s="142" t="s">
        <v>740</v>
      </c>
      <c r="D86" s="120" t="s">
        <v>1151</v>
      </c>
      <c r="E86" s="120"/>
      <c r="F86" s="26" t="s">
        <v>1272</v>
      </c>
      <c r="G86" s="120" t="s">
        <v>1276</v>
      </c>
      <c r="H86" s="120"/>
      <c r="I86" s="159">
        <f>'ТАБЛ. ФИН. ОБЕСП.'!E202</f>
        <v>300</v>
      </c>
      <c r="J86" s="159">
        <f>'ТАБЛ. ФИН. ОБЕСП.'!F202</f>
        <v>300</v>
      </c>
      <c r="K86" s="159">
        <f>'ТАБЛ. ФИН. ОБЕСП.'!H202</f>
        <v>300</v>
      </c>
      <c r="L86" s="159" t="str">
        <f>'ТАБЛ. ФИН. ОБЕСП.'!I202</f>
        <v>0,0</v>
      </c>
      <c r="M86" s="159" t="str">
        <f>'ТАБЛ. ФИН. ОБЕСП.'!J202</f>
        <v>0,0</v>
      </c>
    </row>
    <row r="87" spans="2:13" ht="270" customHeight="1" x14ac:dyDescent="0.25">
      <c r="B87" s="141"/>
      <c r="C87" s="142"/>
      <c r="D87" s="120"/>
      <c r="E87" s="120"/>
      <c r="F87" s="26" t="s">
        <v>1039</v>
      </c>
      <c r="G87" s="120"/>
      <c r="H87" s="120"/>
      <c r="I87" s="159"/>
      <c r="J87" s="159"/>
      <c r="K87" s="159"/>
      <c r="L87" s="159"/>
      <c r="M87" s="159"/>
    </row>
    <row r="88" spans="2:13" s="71" customFormat="1" ht="42.75" customHeight="1" x14ac:dyDescent="0.25">
      <c r="B88" s="167" t="s">
        <v>1242</v>
      </c>
      <c r="C88" s="155" t="s">
        <v>1282</v>
      </c>
      <c r="D88" s="169" t="s">
        <v>1274</v>
      </c>
      <c r="E88" s="164"/>
      <c r="F88" s="72" t="s">
        <v>1272</v>
      </c>
      <c r="G88" s="169" t="s">
        <v>1277</v>
      </c>
      <c r="H88" s="164"/>
      <c r="I88" s="159">
        <f>'ТАБЛ. ФИН. ОБЕСП.'!E207</f>
        <v>9.6999999999999993</v>
      </c>
      <c r="J88" s="159">
        <f>'ТАБЛ. ФИН. ОБЕСП.'!G207</f>
        <v>0</v>
      </c>
      <c r="K88" s="159">
        <f>'ТАБЛ. ФИН. ОБЕСП.'!H207</f>
        <v>0</v>
      </c>
      <c r="L88" s="159">
        <f>'ТАБЛ. ФИН. ОБЕСП.'!I207</f>
        <v>0</v>
      </c>
      <c r="M88" s="159">
        <f>'ТАБЛ. ФИН. ОБЕСП.'!J207</f>
        <v>0</v>
      </c>
    </row>
    <row r="89" spans="2:13" s="71" customFormat="1" ht="148.5" customHeight="1" x14ac:dyDescent="0.25">
      <c r="B89" s="168"/>
      <c r="C89" s="166"/>
      <c r="D89" s="170"/>
      <c r="E89" s="171"/>
      <c r="F89" s="72" t="s">
        <v>1275</v>
      </c>
      <c r="G89" s="170"/>
      <c r="H89" s="171"/>
      <c r="I89" s="165"/>
      <c r="J89" s="165"/>
      <c r="K89" s="165"/>
      <c r="L89" s="165"/>
      <c r="M89" s="165"/>
    </row>
    <row r="90" spans="2:13" ht="16.5" x14ac:dyDescent="0.25">
      <c r="B90" s="21">
        <v>4</v>
      </c>
      <c r="C90" s="140" t="s">
        <v>1152</v>
      </c>
      <c r="D90" s="140"/>
      <c r="E90" s="140"/>
      <c r="F90" s="140"/>
      <c r="G90" s="140"/>
      <c r="H90" s="140"/>
      <c r="I90" s="140"/>
      <c r="J90" s="140"/>
      <c r="K90" s="140"/>
      <c r="L90" s="140"/>
      <c r="M90" s="140"/>
    </row>
    <row r="91" spans="2:13" ht="31.5" customHeight="1" x14ac:dyDescent="0.25">
      <c r="B91" s="21">
        <v>4.0999999999999996</v>
      </c>
      <c r="C91" s="118" t="s">
        <v>1153</v>
      </c>
      <c r="D91" s="118"/>
      <c r="E91" s="118"/>
      <c r="F91" s="118"/>
      <c r="G91" s="118"/>
      <c r="H91" s="118"/>
      <c r="I91" s="118"/>
      <c r="J91" s="118"/>
      <c r="K91" s="118"/>
      <c r="L91" s="118"/>
      <c r="M91" s="118"/>
    </row>
    <row r="92" spans="2:13" ht="49.5" x14ac:dyDescent="0.25">
      <c r="B92" s="141" t="s">
        <v>1220</v>
      </c>
      <c r="C92" s="142" t="s">
        <v>1154</v>
      </c>
      <c r="D92" s="120" t="s">
        <v>1155</v>
      </c>
      <c r="E92" s="120"/>
      <c r="F92" s="26" t="s">
        <v>1135</v>
      </c>
      <c r="G92" s="120" t="s">
        <v>1156</v>
      </c>
      <c r="H92" s="120"/>
      <c r="I92" s="158">
        <f>'ТАБЛ. ФИН. ОБЕСП.'!E238</f>
        <v>605.79999999999995</v>
      </c>
      <c r="J92" s="157">
        <f>'ТАБЛ. ФИН. ОБЕСП.'!F238</f>
        <v>650</v>
      </c>
      <c r="K92" s="157">
        <f>'ТАБЛ. ФИН. ОБЕСП.'!H238</f>
        <v>650</v>
      </c>
      <c r="L92" s="158" t="str">
        <f>'ТАБЛ. ФИН. ОБЕСП.'!I238</f>
        <v>426,5</v>
      </c>
      <c r="M92" s="158" t="str">
        <f>'ТАБЛ. ФИН. ОБЕСП.'!J238</f>
        <v>426,5</v>
      </c>
    </row>
    <row r="93" spans="2:13" ht="116.25" customHeight="1" x14ac:dyDescent="0.25">
      <c r="B93" s="141"/>
      <c r="C93" s="142"/>
      <c r="D93" s="120"/>
      <c r="E93" s="120"/>
      <c r="F93" s="26" t="s">
        <v>1027</v>
      </c>
      <c r="G93" s="120"/>
      <c r="H93" s="120"/>
      <c r="I93" s="158"/>
      <c r="J93" s="157"/>
      <c r="K93" s="157"/>
      <c r="L93" s="158"/>
      <c r="M93" s="158"/>
    </row>
    <row r="94" spans="2:13" ht="49.5" x14ac:dyDescent="0.25">
      <c r="B94" s="141" t="s">
        <v>1221</v>
      </c>
      <c r="C94" s="142" t="s">
        <v>1157</v>
      </c>
      <c r="D94" s="120" t="s">
        <v>1158</v>
      </c>
      <c r="E94" s="120"/>
      <c r="F94" s="26" t="s">
        <v>1135</v>
      </c>
      <c r="G94" s="120" t="s">
        <v>1159</v>
      </c>
      <c r="H94" s="120"/>
      <c r="I94" s="158">
        <f>'ТАБЛ. ФИН. ОБЕСП.'!E243</f>
        <v>0</v>
      </c>
      <c r="J94" s="158">
        <f>'ТАБЛ. ФИН. ОБЕСП.'!F243</f>
        <v>0</v>
      </c>
      <c r="K94" s="158">
        <f>'ТАБЛ. ФИН. ОБЕСП.'!H243</f>
        <v>0</v>
      </c>
      <c r="L94" s="158" t="str">
        <f>'ТАБЛ. ФИН. ОБЕСП.'!I243</f>
        <v>80,0</v>
      </c>
      <c r="M94" s="158" t="str">
        <f>'ТАБЛ. ФИН. ОБЕСП.'!J243</f>
        <v>80,0</v>
      </c>
    </row>
    <row r="95" spans="2:13" ht="115.5" customHeight="1" x14ac:dyDescent="0.25">
      <c r="B95" s="141"/>
      <c r="C95" s="142"/>
      <c r="D95" s="120"/>
      <c r="E95" s="120"/>
      <c r="F95" s="26" t="s">
        <v>1027</v>
      </c>
      <c r="G95" s="120"/>
      <c r="H95" s="120"/>
      <c r="I95" s="158"/>
      <c r="J95" s="158"/>
      <c r="K95" s="158"/>
      <c r="L95" s="158"/>
      <c r="M95" s="158"/>
    </row>
    <row r="96" spans="2:13" ht="33" customHeight="1" x14ac:dyDescent="0.25">
      <c r="B96" s="21">
        <v>4.2</v>
      </c>
      <c r="C96" s="118" t="s">
        <v>1160</v>
      </c>
      <c r="D96" s="118"/>
      <c r="E96" s="118"/>
      <c r="F96" s="118"/>
      <c r="G96" s="118"/>
      <c r="H96" s="118"/>
      <c r="I96" s="118"/>
      <c r="J96" s="118"/>
      <c r="K96" s="118"/>
      <c r="L96" s="118"/>
      <c r="M96" s="118"/>
    </row>
    <row r="97" spans="2:13" ht="52.5" customHeight="1" x14ac:dyDescent="0.25">
      <c r="B97" s="119" t="s">
        <v>1222</v>
      </c>
      <c r="C97" s="155" t="s">
        <v>1161</v>
      </c>
      <c r="D97" s="118"/>
      <c r="E97" s="118"/>
      <c r="F97" s="26" t="s">
        <v>1226</v>
      </c>
      <c r="G97" s="118"/>
      <c r="H97" s="118"/>
      <c r="I97" s="31">
        <f>'ТАБЛ. ФИН. ОБЕСП.'!E253</f>
        <v>7081.9</v>
      </c>
      <c r="J97" s="31">
        <f>'ТАБЛ. ФИН. ОБЕСП.'!F253</f>
        <v>7002.9</v>
      </c>
      <c r="K97" s="31">
        <f>'ТАБЛ. ФИН. ОБЕСП.'!H253</f>
        <v>6902.9</v>
      </c>
      <c r="L97" s="31">
        <f>'ТАБЛ. ФИН. ОБЕСП.'!I253</f>
        <v>6068</v>
      </c>
      <c r="M97" s="31">
        <f>'ТАБЛ. ФИН. ОБЕСП.'!J253</f>
        <v>6068</v>
      </c>
    </row>
    <row r="98" spans="2:13" ht="313.5" customHeight="1" x14ac:dyDescent="0.25">
      <c r="B98" s="119"/>
      <c r="C98" s="155"/>
      <c r="D98" s="118" t="s">
        <v>1054</v>
      </c>
      <c r="E98" s="118"/>
      <c r="F98" s="26" t="s">
        <v>1079</v>
      </c>
      <c r="G98" s="118" t="s">
        <v>1162</v>
      </c>
      <c r="H98" s="118"/>
      <c r="I98" s="21">
        <v>4489.1000000000004</v>
      </c>
      <c r="J98" s="21">
        <v>4301.8</v>
      </c>
      <c r="K98" s="5">
        <v>4201.8</v>
      </c>
      <c r="L98" s="5" t="s">
        <v>1163</v>
      </c>
      <c r="M98" s="5" t="s">
        <v>1163</v>
      </c>
    </row>
    <row r="99" spans="2:13" ht="198.75" customHeight="1" x14ac:dyDescent="0.25">
      <c r="B99" s="160"/>
      <c r="C99" s="161"/>
      <c r="D99" s="118" t="s">
        <v>1057</v>
      </c>
      <c r="E99" s="118"/>
      <c r="F99" s="26" t="s">
        <v>1058</v>
      </c>
      <c r="G99" s="118" t="s">
        <v>1164</v>
      </c>
      <c r="H99" s="118"/>
      <c r="I99" s="21">
        <v>2592.8000000000002</v>
      </c>
      <c r="J99" s="21">
        <v>2701.1</v>
      </c>
      <c r="K99" s="5">
        <v>2701.1</v>
      </c>
      <c r="L99" s="5" t="s">
        <v>1165</v>
      </c>
      <c r="M99" s="5" t="s">
        <v>1165</v>
      </c>
    </row>
    <row r="106" spans="2:13" ht="15" customHeight="1" x14ac:dyDescent="0.25"/>
  </sheetData>
  <mergeCells count="277">
    <mergeCell ref="M88:M89"/>
    <mergeCell ref="C88:C89"/>
    <mergeCell ref="B88:B89"/>
    <mergeCell ref="D88:E89"/>
    <mergeCell ref="G88:H89"/>
    <mergeCell ref="I88:I89"/>
    <mergeCell ref="J88:J89"/>
    <mergeCell ref="K88:K89"/>
    <mergeCell ref="L88:L89"/>
    <mergeCell ref="I62:I63"/>
    <mergeCell ref="J62:J63"/>
    <mergeCell ref="K62:K63"/>
    <mergeCell ref="L62:L63"/>
    <mergeCell ref="M62:M63"/>
    <mergeCell ref="C36:C39"/>
    <mergeCell ref="F37:F39"/>
    <mergeCell ref="D36:E36"/>
    <mergeCell ref="D37:E37"/>
    <mergeCell ref="G36:H36"/>
    <mergeCell ref="G51:H51"/>
    <mergeCell ref="D44:E44"/>
    <mergeCell ref="G44:H44"/>
    <mergeCell ref="L38:L39"/>
    <mergeCell ref="M38:M39"/>
    <mergeCell ref="C96:M96"/>
    <mergeCell ref="B97:B99"/>
    <mergeCell ref="C97:C99"/>
    <mergeCell ref="D97:E97"/>
    <mergeCell ref="G97:H97"/>
    <mergeCell ref="D98:E98"/>
    <mergeCell ref="G98:H98"/>
    <mergeCell ref="C29:C32"/>
    <mergeCell ref="D30:E30"/>
    <mergeCell ref="D29:E29"/>
    <mergeCell ref="D31:E31"/>
    <mergeCell ref="D32:E32"/>
    <mergeCell ref="D99:E99"/>
    <mergeCell ref="G99:H99"/>
    <mergeCell ref="G29:H29"/>
    <mergeCell ref="G30:H30"/>
    <mergeCell ref="G31:H31"/>
    <mergeCell ref="G32:H32"/>
    <mergeCell ref="G34:H34"/>
    <mergeCell ref="C61:M61"/>
    <mergeCell ref="B62:B63"/>
    <mergeCell ref="C62:C63"/>
    <mergeCell ref="D62:E63"/>
    <mergeCell ref="G62:H63"/>
    <mergeCell ref="B94:B95"/>
    <mergeCell ref="C94:C95"/>
    <mergeCell ref="D94:E95"/>
    <mergeCell ref="G94:H95"/>
    <mergeCell ref="I94:I95"/>
    <mergeCell ref="J94:J95"/>
    <mergeCell ref="K94:K95"/>
    <mergeCell ref="L94:L95"/>
    <mergeCell ref="M94:M95"/>
    <mergeCell ref="C90:M90"/>
    <mergeCell ref="C91:M91"/>
    <mergeCell ref="B92:B93"/>
    <mergeCell ref="C92:C93"/>
    <mergeCell ref="D92:E93"/>
    <mergeCell ref="G92:H93"/>
    <mergeCell ref="I92:I93"/>
    <mergeCell ref="J92:J93"/>
    <mergeCell ref="K92:K93"/>
    <mergeCell ref="L92:L93"/>
    <mergeCell ref="M92:M93"/>
    <mergeCell ref="L84:L85"/>
    <mergeCell ref="M84:M85"/>
    <mergeCell ref="B86:B87"/>
    <mergeCell ref="C86:C87"/>
    <mergeCell ref="D86:E87"/>
    <mergeCell ref="G86:H87"/>
    <mergeCell ref="I86:I87"/>
    <mergeCell ref="J86:J87"/>
    <mergeCell ref="K86:K87"/>
    <mergeCell ref="L86:L87"/>
    <mergeCell ref="M86:M87"/>
    <mergeCell ref="D83:E83"/>
    <mergeCell ref="G83:H83"/>
    <mergeCell ref="B84:B85"/>
    <mergeCell ref="C84:C85"/>
    <mergeCell ref="D84:E85"/>
    <mergeCell ref="G84:H85"/>
    <mergeCell ref="I84:I85"/>
    <mergeCell ref="J84:J85"/>
    <mergeCell ref="K84:K85"/>
    <mergeCell ref="C79:M79"/>
    <mergeCell ref="C80:M80"/>
    <mergeCell ref="B81:B82"/>
    <mergeCell ref="C81:C82"/>
    <mergeCell ref="D81:E82"/>
    <mergeCell ref="G81:H82"/>
    <mergeCell ref="I81:I82"/>
    <mergeCell ref="J81:J82"/>
    <mergeCell ref="K81:K82"/>
    <mergeCell ref="L81:L82"/>
    <mergeCell ref="M81:M82"/>
    <mergeCell ref="B76:B77"/>
    <mergeCell ref="C76:C77"/>
    <mergeCell ref="D76:E77"/>
    <mergeCell ref="G76:H77"/>
    <mergeCell ref="I76:I77"/>
    <mergeCell ref="J76:J77"/>
    <mergeCell ref="K76:K77"/>
    <mergeCell ref="L76:L77"/>
    <mergeCell ref="M76:M77"/>
    <mergeCell ref="K72:K73"/>
    <mergeCell ref="L72:L73"/>
    <mergeCell ref="M72:M73"/>
    <mergeCell ref="B74:B75"/>
    <mergeCell ref="C74:C75"/>
    <mergeCell ref="D74:E74"/>
    <mergeCell ref="G74:H75"/>
    <mergeCell ref="I74:I75"/>
    <mergeCell ref="J74:J75"/>
    <mergeCell ref="K74:K75"/>
    <mergeCell ref="B72:B73"/>
    <mergeCell ref="C72:C73"/>
    <mergeCell ref="D72:E73"/>
    <mergeCell ref="G72:H73"/>
    <mergeCell ref="I72:I73"/>
    <mergeCell ref="J72:J73"/>
    <mergeCell ref="L74:L75"/>
    <mergeCell ref="M74:M75"/>
    <mergeCell ref="D75:E75"/>
    <mergeCell ref="B70:B71"/>
    <mergeCell ref="C70:C71"/>
    <mergeCell ref="D70:E71"/>
    <mergeCell ref="G70:H71"/>
    <mergeCell ref="I70:I71"/>
    <mergeCell ref="J70:J71"/>
    <mergeCell ref="K70:K71"/>
    <mergeCell ref="L70:L71"/>
    <mergeCell ref="M70:M71"/>
    <mergeCell ref="B68:B69"/>
    <mergeCell ref="C68:C69"/>
    <mergeCell ref="D68:E69"/>
    <mergeCell ref="G68:H69"/>
    <mergeCell ref="I68:I69"/>
    <mergeCell ref="J68:J69"/>
    <mergeCell ref="K68:K69"/>
    <mergeCell ref="L68:L69"/>
    <mergeCell ref="M68:M69"/>
    <mergeCell ref="K64:K65"/>
    <mergeCell ref="L64:L65"/>
    <mergeCell ref="M64:M65"/>
    <mergeCell ref="B66:B67"/>
    <mergeCell ref="C66:C67"/>
    <mergeCell ref="D66:E67"/>
    <mergeCell ref="G66:H67"/>
    <mergeCell ref="I66:I67"/>
    <mergeCell ref="J66:J67"/>
    <mergeCell ref="K66:K67"/>
    <mergeCell ref="B64:B65"/>
    <mergeCell ref="C64:C65"/>
    <mergeCell ref="D64:E65"/>
    <mergeCell ref="G64:H65"/>
    <mergeCell ref="I64:I65"/>
    <mergeCell ref="J64:J65"/>
    <mergeCell ref="L66:L67"/>
    <mergeCell ref="M66:M67"/>
    <mergeCell ref="B58:B60"/>
    <mergeCell ref="C58:C60"/>
    <mergeCell ref="D58:E58"/>
    <mergeCell ref="G58:H60"/>
    <mergeCell ref="D59:E59"/>
    <mergeCell ref="F59:F60"/>
    <mergeCell ref="D60:E60"/>
    <mergeCell ref="B55:B57"/>
    <mergeCell ref="C55:C57"/>
    <mergeCell ref="D55:E55"/>
    <mergeCell ref="G55:H55"/>
    <mergeCell ref="D56:E56"/>
    <mergeCell ref="F56:F57"/>
    <mergeCell ref="G56:H56"/>
    <mergeCell ref="D57:E57"/>
    <mergeCell ref="G57:H57"/>
    <mergeCell ref="B52:B53"/>
    <mergeCell ref="C52:C53"/>
    <mergeCell ref="D52:E53"/>
    <mergeCell ref="G52:H53"/>
    <mergeCell ref="C54:M54"/>
    <mergeCell ref="C47:M47"/>
    <mergeCell ref="B48:B51"/>
    <mergeCell ref="C48:C51"/>
    <mergeCell ref="D48:E48"/>
    <mergeCell ref="G48:H48"/>
    <mergeCell ref="D49:E49"/>
    <mergeCell ref="G49:H49"/>
    <mergeCell ref="D50:E50"/>
    <mergeCell ref="G50:H50"/>
    <mergeCell ref="D51:E51"/>
    <mergeCell ref="B45:B46"/>
    <mergeCell ref="C45:C46"/>
    <mergeCell ref="D45:E46"/>
    <mergeCell ref="G45:H46"/>
    <mergeCell ref="C40:M40"/>
    <mergeCell ref="B41:B44"/>
    <mergeCell ref="C41:C44"/>
    <mergeCell ref="D41:E41"/>
    <mergeCell ref="G41:H41"/>
    <mergeCell ref="D42:E42"/>
    <mergeCell ref="G42:H42"/>
    <mergeCell ref="D43:E43"/>
    <mergeCell ref="G43:H43"/>
    <mergeCell ref="B33:B35"/>
    <mergeCell ref="B36:B39"/>
    <mergeCell ref="G33:H33"/>
    <mergeCell ref="K26:K27"/>
    <mergeCell ref="L26:L27"/>
    <mergeCell ref="M26:M27"/>
    <mergeCell ref="C28:M28"/>
    <mergeCell ref="B29:B32"/>
    <mergeCell ref="B26:B27"/>
    <mergeCell ref="C26:C27"/>
    <mergeCell ref="D26:E27"/>
    <mergeCell ref="G26:H27"/>
    <mergeCell ref="I26:I27"/>
    <mergeCell ref="J26:J27"/>
    <mergeCell ref="C33:C35"/>
    <mergeCell ref="D34:E34"/>
    <mergeCell ref="D35:E35"/>
    <mergeCell ref="D33:E33"/>
    <mergeCell ref="G35:H35"/>
    <mergeCell ref="G37:H39"/>
    <mergeCell ref="D38:E39"/>
    <mergeCell ref="I38:I39"/>
    <mergeCell ref="J38:J39"/>
    <mergeCell ref="K38:K39"/>
    <mergeCell ref="C21:M21"/>
    <mergeCell ref="C22:M22"/>
    <mergeCell ref="B23:B25"/>
    <mergeCell ref="C23:C25"/>
    <mergeCell ref="D23:E23"/>
    <mergeCell ref="G23:H23"/>
    <mergeCell ref="D24:E24"/>
    <mergeCell ref="G24:H24"/>
    <mergeCell ref="D25:E25"/>
    <mergeCell ref="G25:H25"/>
    <mergeCell ref="D20:E20"/>
    <mergeCell ref="G20:H20"/>
    <mergeCell ref="C13:M13"/>
    <mergeCell ref="B14:B17"/>
    <mergeCell ref="C14:C17"/>
    <mergeCell ref="D14:E14"/>
    <mergeCell ref="G14:H16"/>
    <mergeCell ref="D16:E16"/>
    <mergeCell ref="D17:E17"/>
    <mergeCell ref="C18:C20"/>
    <mergeCell ref="B18:B20"/>
    <mergeCell ref="D15:E15"/>
    <mergeCell ref="D78:E78"/>
    <mergeCell ref="G78:H78"/>
    <mergeCell ref="D8:E8"/>
    <mergeCell ref="G8:H8"/>
    <mergeCell ref="B11:B12"/>
    <mergeCell ref="C11:C12"/>
    <mergeCell ref="D11:E12"/>
    <mergeCell ref="G11:H12"/>
    <mergeCell ref="B2:M2"/>
    <mergeCell ref="B3:M3"/>
    <mergeCell ref="B4:M4"/>
    <mergeCell ref="B6:B7"/>
    <mergeCell ref="C6:C7"/>
    <mergeCell ref="D6:E7"/>
    <mergeCell ref="F6:F7"/>
    <mergeCell ref="G6:H7"/>
    <mergeCell ref="I6:M6"/>
    <mergeCell ref="C9:M9"/>
    <mergeCell ref="C10:M10"/>
    <mergeCell ref="G17:H17"/>
    <mergeCell ref="D18:E18"/>
    <mergeCell ref="G18:H18"/>
    <mergeCell ref="D19:E19"/>
    <mergeCell ref="G19:H19"/>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9"/>
  <sheetViews>
    <sheetView workbookViewId="0">
      <selection activeCell="E15" sqref="E15"/>
    </sheetView>
  </sheetViews>
  <sheetFormatPr defaultRowHeight="15" x14ac:dyDescent="0.25"/>
  <cols>
    <col min="1" max="1" width="9.140625" style="20"/>
    <col min="2" max="2" width="42.85546875" customWidth="1"/>
    <col min="3" max="3" width="16.5703125" customWidth="1"/>
    <col min="4" max="4" width="14.140625" customWidth="1"/>
    <col min="5" max="5" width="15" customWidth="1"/>
    <col min="6" max="6" width="13" customWidth="1"/>
    <col min="7" max="7" width="16.85546875" customWidth="1"/>
  </cols>
  <sheetData>
    <row r="3" spans="2:13" x14ac:dyDescent="0.25">
      <c r="B3" s="17"/>
      <c r="C3" s="17"/>
      <c r="D3" s="17"/>
      <c r="E3" s="17"/>
      <c r="F3" s="17"/>
      <c r="G3" s="17"/>
      <c r="H3" s="17"/>
      <c r="I3" s="17"/>
      <c r="J3" s="17"/>
      <c r="K3" s="17"/>
      <c r="L3" s="17"/>
      <c r="M3" s="17"/>
    </row>
    <row r="4" spans="2:13" x14ac:dyDescent="0.25">
      <c r="B4" s="111" t="s">
        <v>1166</v>
      </c>
      <c r="C4" s="90"/>
      <c r="D4" s="90"/>
      <c r="E4" s="90"/>
      <c r="F4" s="90"/>
      <c r="G4" s="90"/>
      <c r="H4" s="90"/>
      <c r="I4" s="90"/>
      <c r="J4" s="90"/>
      <c r="K4" s="90"/>
      <c r="L4" s="90"/>
      <c r="M4" s="90"/>
    </row>
    <row r="5" spans="2:13" x14ac:dyDescent="0.25">
      <c r="B5" s="17"/>
      <c r="C5" s="17"/>
      <c r="D5" s="17"/>
      <c r="E5" s="17"/>
      <c r="F5" s="17"/>
      <c r="G5" s="17"/>
      <c r="H5" s="17"/>
      <c r="I5" s="17"/>
      <c r="J5" s="17"/>
      <c r="K5" s="17"/>
      <c r="L5" s="17"/>
      <c r="M5" s="17"/>
    </row>
    <row r="6" spans="2:13" ht="30.75" customHeight="1" x14ac:dyDescent="0.25">
      <c r="B6" s="173" t="s">
        <v>1167</v>
      </c>
      <c r="C6" s="173"/>
      <c r="D6" s="173"/>
      <c r="E6" s="173"/>
      <c r="F6" s="173"/>
      <c r="G6" s="173"/>
      <c r="H6" s="28"/>
      <c r="I6" s="28"/>
      <c r="J6" s="28"/>
      <c r="K6" s="28"/>
      <c r="L6" s="28"/>
      <c r="M6" s="28"/>
    </row>
    <row r="7" spans="2:13" ht="33" customHeight="1" x14ac:dyDescent="0.25">
      <c r="B7" s="173" t="s">
        <v>1168</v>
      </c>
      <c r="C7" s="173"/>
      <c r="D7" s="173"/>
      <c r="E7" s="173"/>
      <c r="F7" s="173"/>
      <c r="G7" s="173"/>
      <c r="H7" s="28"/>
      <c r="I7" s="28"/>
      <c r="J7" s="28"/>
      <c r="K7" s="28"/>
      <c r="L7" s="28"/>
      <c r="M7" s="28"/>
    </row>
    <row r="8" spans="2:13" ht="42.75" customHeight="1" x14ac:dyDescent="0.25">
      <c r="B8" s="173" t="s">
        <v>1169</v>
      </c>
      <c r="C8" s="173"/>
      <c r="D8" s="173"/>
      <c r="E8" s="173"/>
      <c r="F8" s="173"/>
      <c r="G8" s="173"/>
      <c r="H8" s="28"/>
      <c r="I8" s="28"/>
      <c r="J8" s="28"/>
      <c r="K8" s="28"/>
      <c r="L8" s="28"/>
      <c r="M8" s="28"/>
    </row>
    <row r="9" spans="2:13" x14ac:dyDescent="0.25">
      <c r="B9" s="17"/>
      <c r="C9" s="17"/>
      <c r="D9" s="17"/>
      <c r="E9" s="17"/>
      <c r="F9" s="17"/>
      <c r="G9" s="17"/>
      <c r="H9" s="17"/>
      <c r="I9" s="17"/>
      <c r="J9" s="17"/>
      <c r="K9" s="17"/>
      <c r="L9" s="17"/>
      <c r="M9" s="17"/>
    </row>
    <row r="10" spans="2:13" x14ac:dyDescent="0.25">
      <c r="B10" s="17"/>
      <c r="C10" s="17"/>
      <c r="D10" s="17"/>
      <c r="E10" s="17"/>
      <c r="F10" s="17"/>
      <c r="G10" s="17"/>
      <c r="H10" s="17"/>
      <c r="I10" s="17"/>
      <c r="J10" s="17"/>
      <c r="K10" s="17"/>
      <c r="L10" s="17"/>
      <c r="M10" s="17"/>
    </row>
    <row r="11" spans="2:13" ht="15.75" x14ac:dyDescent="0.25">
      <c r="B11" s="172" t="s">
        <v>1170</v>
      </c>
      <c r="C11" s="172" t="s">
        <v>1171</v>
      </c>
      <c r="D11" s="172"/>
      <c r="E11" s="172"/>
      <c r="F11" s="172"/>
      <c r="G11" s="172"/>
      <c r="H11" s="17"/>
      <c r="I11" s="17"/>
      <c r="J11" s="17"/>
      <c r="K11" s="17"/>
      <c r="L11" s="17"/>
      <c r="M11" s="17"/>
    </row>
    <row r="12" spans="2:13" ht="15.75" x14ac:dyDescent="0.25">
      <c r="B12" s="172"/>
      <c r="C12" s="18">
        <v>2025</v>
      </c>
      <c r="D12" s="18">
        <v>2026</v>
      </c>
      <c r="E12" s="18">
        <v>2027</v>
      </c>
      <c r="F12" s="18">
        <v>2028</v>
      </c>
      <c r="G12" s="18">
        <v>2029</v>
      </c>
      <c r="H12" s="17"/>
      <c r="I12" s="17"/>
      <c r="J12" s="17"/>
      <c r="K12" s="17"/>
      <c r="L12" s="17"/>
      <c r="M12" s="17"/>
    </row>
    <row r="13" spans="2:13" ht="15.75" x14ac:dyDescent="0.25">
      <c r="B13" s="18">
        <v>1</v>
      </c>
      <c r="C13" s="18">
        <v>2</v>
      </c>
      <c r="D13" s="18">
        <v>3</v>
      </c>
      <c r="E13" s="18">
        <v>4</v>
      </c>
      <c r="F13" s="18">
        <v>5</v>
      </c>
      <c r="G13" s="18">
        <v>6</v>
      </c>
      <c r="H13" s="17"/>
      <c r="I13" s="17"/>
      <c r="J13" s="17"/>
      <c r="K13" s="17"/>
      <c r="L13" s="17"/>
      <c r="M13" s="17"/>
    </row>
    <row r="14" spans="2:13" ht="15.75" x14ac:dyDescent="0.25">
      <c r="B14" s="5" t="s">
        <v>1172</v>
      </c>
      <c r="C14" s="31">
        <f>C15+C16</f>
        <v>22292</v>
      </c>
      <c r="D14" s="31">
        <f>D15+D16</f>
        <v>18371.600000000002</v>
      </c>
      <c r="E14" s="31">
        <f>E15+E16</f>
        <v>18391.100000000002</v>
      </c>
      <c r="F14" s="31">
        <f>F15+F16</f>
        <v>0</v>
      </c>
      <c r="G14" s="31">
        <f>G15+G16</f>
        <v>0</v>
      </c>
      <c r="H14" s="17"/>
      <c r="I14" s="17"/>
      <c r="J14" s="17"/>
      <c r="K14" s="17"/>
      <c r="L14" s="17"/>
      <c r="M14" s="17"/>
    </row>
    <row r="15" spans="2:13" ht="21.75" customHeight="1" x14ac:dyDescent="0.25">
      <c r="B15" s="5" t="s">
        <v>1173</v>
      </c>
      <c r="C15" s="31">
        <f>'ТАБЛ. ФИН. ОБЕСП.'!E11</f>
        <v>21167.4</v>
      </c>
      <c r="D15" s="31">
        <f>'ТАБЛ. ФИН. ОБЕСП.'!G11</f>
        <v>17323.300000000003</v>
      </c>
      <c r="E15" s="31">
        <f>'ТАБЛ. ФИН. ОБЕСП.'!H11</f>
        <v>17323.300000000003</v>
      </c>
      <c r="F15" s="31">
        <f>'ТАБЛ. ФИН. ОБЕСП.'!I11</f>
        <v>0</v>
      </c>
      <c r="G15" s="31">
        <f>'ТАБЛ. ФИН. ОБЕСП.'!J11</f>
        <v>0</v>
      </c>
      <c r="H15" s="17"/>
      <c r="I15" s="17"/>
      <c r="J15" s="17"/>
      <c r="K15" s="17"/>
      <c r="L15" s="17"/>
      <c r="M15" s="17"/>
    </row>
    <row r="16" spans="2:13" ht="26.25" customHeight="1" x14ac:dyDescent="0.25">
      <c r="B16" s="5" t="s">
        <v>1174</v>
      </c>
      <c r="C16" s="31">
        <f>'ТАБЛ. ФИН. ОБЕСП.'!E12</f>
        <v>1124.5999999999999</v>
      </c>
      <c r="D16" s="31">
        <f>'ТАБЛ. ФИН. ОБЕСП.'!G12</f>
        <v>1048.3000000000002</v>
      </c>
      <c r="E16" s="31">
        <f>'ТАБЛ. ФИН. ОБЕСП.'!H12</f>
        <v>1067.8</v>
      </c>
      <c r="F16" s="31">
        <f>'ТАБЛ. ФИН. ОБЕСП.'!I12</f>
        <v>0</v>
      </c>
      <c r="G16" s="31">
        <f>'ТАБЛ. ФИН. ОБЕСП.'!J12</f>
        <v>0</v>
      </c>
      <c r="H16" s="17"/>
      <c r="I16" s="17"/>
      <c r="J16" s="17"/>
      <c r="K16" s="17"/>
      <c r="L16" s="17"/>
      <c r="M16" s="17"/>
    </row>
    <row r="17" spans="2:13" ht="29.25" customHeight="1" x14ac:dyDescent="0.25">
      <c r="B17" s="5" t="s">
        <v>1175</v>
      </c>
      <c r="C17" s="18" t="s">
        <v>12</v>
      </c>
      <c r="D17" s="18" t="s">
        <v>12</v>
      </c>
      <c r="E17" s="18" t="s">
        <v>12</v>
      </c>
      <c r="F17" s="18" t="s">
        <v>12</v>
      </c>
      <c r="G17" s="18" t="s">
        <v>12</v>
      </c>
      <c r="H17" s="17"/>
      <c r="I17" s="17"/>
      <c r="J17" s="17"/>
      <c r="K17" s="17"/>
      <c r="L17" s="17"/>
      <c r="M17" s="17"/>
    </row>
    <row r="18" spans="2:13" ht="34.5" customHeight="1" x14ac:dyDescent="0.25">
      <c r="B18" s="5" t="s">
        <v>1176</v>
      </c>
      <c r="C18" s="18" t="s">
        <v>12</v>
      </c>
      <c r="D18" s="18" t="s">
        <v>12</v>
      </c>
      <c r="E18" s="18" t="s">
        <v>12</v>
      </c>
      <c r="F18" s="18" t="s">
        <v>12</v>
      </c>
      <c r="G18" s="18" t="s">
        <v>12</v>
      </c>
      <c r="H18" s="17"/>
      <c r="I18" s="17"/>
      <c r="J18" s="17"/>
      <c r="K18" s="17"/>
      <c r="L18" s="17"/>
      <c r="M18" s="17"/>
    </row>
    <row r="19" spans="2:13" ht="36" customHeight="1" x14ac:dyDescent="0.25">
      <c r="B19" s="5" t="s">
        <v>1177</v>
      </c>
      <c r="C19" s="18" t="s">
        <v>12</v>
      </c>
      <c r="D19" s="18" t="s">
        <v>12</v>
      </c>
      <c r="E19" s="18" t="s">
        <v>12</v>
      </c>
      <c r="F19" s="18" t="s">
        <v>12</v>
      </c>
      <c r="G19" s="18" t="s">
        <v>12</v>
      </c>
      <c r="H19" s="17"/>
      <c r="I19" s="17"/>
      <c r="J19" s="17"/>
      <c r="K19" s="17"/>
      <c r="L19" s="17"/>
      <c r="M19" s="17"/>
    </row>
  </sheetData>
  <mergeCells count="6">
    <mergeCell ref="B4:M4"/>
    <mergeCell ref="B11:B12"/>
    <mergeCell ref="C11:G11"/>
    <mergeCell ref="B6:G6"/>
    <mergeCell ref="B7:G7"/>
    <mergeCell ref="B8:G8"/>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ТАБЛ. ФИН. ОБЕСП.</vt:lpstr>
      <vt:lpstr>ФОРМА 2</vt:lpstr>
      <vt:lpstr>ФОРМА 2 (ТАБЛ 2)</vt:lpstr>
      <vt:lpstr>ФОРМА 6</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Мамонова Екатерина Евгеньевна</dc:creator>
  <cp:lastModifiedBy>Овчинникова Н.А.</cp:lastModifiedBy>
  <cp:revision>18</cp:revision>
  <cp:lastPrinted>2025-03-24T08:21:14Z</cp:lastPrinted>
  <dcterms:created xsi:type="dcterms:W3CDTF">2024-08-15T09:26:00Z</dcterms:created>
  <dcterms:modified xsi:type="dcterms:W3CDTF">2025-04-29T14:11:32Z</dcterms:modified>
</cp:coreProperties>
</file>