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6505" windowHeight="12810" tabRatio="500"/>
  </bookViews>
  <sheets>
    <sheet name="Sheet2" sheetId="2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0" i="2" l="1"/>
  <c r="I151" i="2" l="1"/>
  <c r="I152" i="2"/>
  <c r="I153" i="2"/>
  <c r="I154" i="2"/>
  <c r="I150" i="2"/>
  <c r="G11" i="2" l="1"/>
  <c r="H11" i="2"/>
  <c r="G9" i="2"/>
  <c r="H9" i="2"/>
  <c r="G10" i="2"/>
  <c r="H10" i="2"/>
  <c r="F11" i="2"/>
  <c r="E11" i="2"/>
  <c r="F10" i="2"/>
  <c r="E10" i="2"/>
  <c r="I10" i="2" s="1"/>
  <c r="E9" i="2"/>
  <c r="F9" i="2"/>
  <c r="D9" i="2" l="1"/>
  <c r="D11" i="2"/>
  <c r="D10" i="2"/>
  <c r="I9" i="2" l="1"/>
  <c r="F218" i="2"/>
  <c r="I232" i="2"/>
  <c r="I231" i="2"/>
  <c r="I230" i="2"/>
  <c r="I229" i="2"/>
  <c r="H228" i="2"/>
  <c r="G228" i="2"/>
  <c r="E228" i="2"/>
  <c r="D228" i="2"/>
  <c r="I228" i="2" s="1"/>
  <c r="F228" i="2"/>
  <c r="I237" i="2" l="1"/>
  <c r="I236" i="2"/>
  <c r="I235" i="2"/>
  <c r="I234" i="2"/>
  <c r="E233" i="2"/>
  <c r="F233" i="2"/>
  <c r="G233" i="2"/>
  <c r="H233" i="2"/>
  <c r="D233" i="2"/>
  <c r="I216" i="2"/>
  <c r="I215" i="2"/>
  <c r="I214" i="2"/>
  <c r="I213" i="2"/>
  <c r="E212" i="2"/>
  <c r="F212" i="2"/>
  <c r="G212" i="2"/>
  <c r="H212" i="2"/>
  <c r="D212" i="2"/>
  <c r="I233" i="2" l="1"/>
  <c r="I212" i="2"/>
  <c r="I159" i="2"/>
  <c r="I158" i="2"/>
  <c r="I157" i="2"/>
  <c r="I156" i="2"/>
  <c r="H155" i="2"/>
  <c r="E155" i="2"/>
  <c r="F155" i="2"/>
  <c r="G155" i="2"/>
  <c r="D155" i="2"/>
  <c r="I144" i="2"/>
  <c r="I143" i="2"/>
  <c r="I142" i="2"/>
  <c r="I141" i="2"/>
  <c r="E140" i="2"/>
  <c r="F140" i="2"/>
  <c r="G140" i="2"/>
  <c r="H140" i="2"/>
  <c r="D140" i="2"/>
  <c r="E150" i="2"/>
  <c r="E149" i="2" s="1"/>
  <c r="E148" i="2" s="1"/>
  <c r="E147" i="2" s="1"/>
  <c r="E146" i="2" s="1"/>
  <c r="E145" i="2" s="1"/>
  <c r="F150" i="2"/>
  <c r="F149" i="2" s="1"/>
  <c r="F148" i="2" s="1"/>
  <c r="F147" i="2" s="1"/>
  <c r="F146" i="2" s="1"/>
  <c r="F145" i="2" s="1"/>
  <c r="G150" i="2"/>
  <c r="G149" i="2" s="1"/>
  <c r="G148" i="2" s="1"/>
  <c r="G147" i="2" s="1"/>
  <c r="G146" i="2" s="1"/>
  <c r="G145" i="2" s="1"/>
  <c r="H150" i="2"/>
  <c r="H149" i="2" s="1"/>
  <c r="H148" i="2" s="1"/>
  <c r="H147" i="2" s="1"/>
  <c r="H146" i="2" s="1"/>
  <c r="H145" i="2" s="1"/>
  <c r="D150" i="2"/>
  <c r="D145" i="2"/>
  <c r="I155" i="2" l="1"/>
  <c r="I140" i="2"/>
  <c r="I145" i="2"/>
  <c r="I146" i="2"/>
  <c r="I147" i="2"/>
  <c r="I148" i="2"/>
  <c r="I149" i="2"/>
  <c r="D124" i="2"/>
  <c r="I87" i="2"/>
  <c r="E14" i="2" l="1"/>
  <c r="D24" i="2"/>
  <c r="D75" i="2" l="1"/>
  <c r="I82" i="2"/>
  <c r="I83" i="2"/>
  <c r="I84" i="2"/>
  <c r="I81" i="2"/>
  <c r="E80" i="2"/>
  <c r="F80" i="2"/>
  <c r="G80" i="2"/>
  <c r="H80" i="2"/>
  <c r="D80" i="2"/>
  <c r="E75" i="2"/>
  <c r="F75" i="2"/>
  <c r="G75" i="2"/>
  <c r="H75" i="2"/>
  <c r="I76" i="2"/>
  <c r="I77" i="2"/>
  <c r="I78" i="2"/>
  <c r="I79" i="2"/>
  <c r="I80" i="2" l="1"/>
  <c r="I75" i="2"/>
  <c r="I36" i="2"/>
  <c r="I37" i="2"/>
  <c r="I38" i="2"/>
  <c r="I35" i="2"/>
  <c r="D14" i="2"/>
  <c r="E34" i="2"/>
  <c r="F34" i="2"/>
  <c r="G34" i="2"/>
  <c r="H34" i="2"/>
  <c r="D34" i="2"/>
  <c r="I34" i="2" l="1"/>
  <c r="D86" i="2"/>
  <c r="D45" i="2"/>
  <c r="I30" i="2" l="1"/>
  <c r="I31" i="2"/>
  <c r="I32" i="2"/>
  <c r="I33" i="2"/>
  <c r="E29" i="2"/>
  <c r="F29" i="2"/>
  <c r="G29" i="2"/>
  <c r="H29" i="2"/>
  <c r="D29" i="2"/>
  <c r="I25" i="2"/>
  <c r="I26" i="2"/>
  <c r="I27" i="2"/>
  <c r="I28" i="2"/>
  <c r="E24" i="2"/>
  <c r="F24" i="2"/>
  <c r="G24" i="2"/>
  <c r="H24" i="2"/>
  <c r="I29" i="2" l="1"/>
  <c r="I24" i="2"/>
  <c r="I201" i="2"/>
  <c r="I202" i="2"/>
  <c r="I203" i="2"/>
  <c r="I204" i="2"/>
  <c r="E200" i="2"/>
  <c r="F200" i="2"/>
  <c r="G200" i="2"/>
  <c r="H200" i="2"/>
  <c r="D200" i="2"/>
  <c r="I200" i="2" l="1"/>
  <c r="D102" i="2"/>
  <c r="D8" i="2" l="1"/>
  <c r="I131" i="2"/>
  <c r="I132" i="2"/>
  <c r="I133" i="2"/>
  <c r="I134" i="2"/>
  <c r="E130" i="2"/>
  <c r="F130" i="2"/>
  <c r="G130" i="2"/>
  <c r="H130" i="2"/>
  <c r="D130" i="2"/>
  <c r="I136" i="2"/>
  <c r="I137" i="2"/>
  <c r="I138" i="2"/>
  <c r="I139" i="2"/>
  <c r="E135" i="2"/>
  <c r="F135" i="2"/>
  <c r="G135" i="2"/>
  <c r="H135" i="2"/>
  <c r="D135" i="2"/>
  <c r="I224" i="2"/>
  <c r="I225" i="2"/>
  <c r="I226" i="2"/>
  <c r="I227" i="2"/>
  <c r="F223" i="2"/>
  <c r="G223" i="2"/>
  <c r="H223" i="2"/>
  <c r="D223" i="2"/>
  <c r="E218" i="2"/>
  <c r="D218" i="2"/>
  <c r="G218" i="2"/>
  <c r="H218" i="2"/>
  <c r="H207" i="2"/>
  <c r="I208" i="2"/>
  <c r="I209" i="2"/>
  <c r="I210" i="2"/>
  <c r="I211" i="2"/>
  <c r="D195" i="2"/>
  <c r="I191" i="2"/>
  <c r="I192" i="2"/>
  <c r="I193" i="2"/>
  <c r="I194" i="2"/>
  <c r="F190" i="2"/>
  <c r="G190" i="2"/>
  <c r="H190" i="2"/>
  <c r="E190" i="2"/>
  <c r="D190" i="2"/>
  <c r="I185" i="2"/>
  <c r="I186" i="2"/>
  <c r="I187" i="2"/>
  <c r="I188" i="2"/>
  <c r="E184" i="2"/>
  <c r="F184" i="2"/>
  <c r="G184" i="2"/>
  <c r="H184" i="2"/>
  <c r="D184" i="2"/>
  <c r="E179" i="2"/>
  <c r="F179" i="2"/>
  <c r="G179" i="2"/>
  <c r="H179" i="2"/>
  <c r="D179" i="2"/>
  <c r="I174" i="2"/>
  <c r="I175" i="2"/>
  <c r="I176" i="2"/>
  <c r="I177" i="2"/>
  <c r="E173" i="2"/>
  <c r="F173" i="2"/>
  <c r="G173" i="2"/>
  <c r="H173" i="2"/>
  <c r="D173" i="2"/>
  <c r="I168" i="2"/>
  <c r="I169" i="2"/>
  <c r="I170" i="2"/>
  <c r="I171" i="2"/>
  <c r="E167" i="2"/>
  <c r="F167" i="2"/>
  <c r="G167" i="2"/>
  <c r="H167" i="2"/>
  <c r="D167" i="2"/>
  <c r="E124" i="2"/>
  <c r="F124" i="2"/>
  <c r="G124" i="2"/>
  <c r="H124" i="2"/>
  <c r="E119" i="2"/>
  <c r="F119" i="2"/>
  <c r="G119" i="2"/>
  <c r="H119" i="2"/>
  <c r="D119" i="2"/>
  <c r="I116" i="2"/>
  <c r="I117" i="2"/>
  <c r="I118" i="2"/>
  <c r="I115" i="2"/>
  <c r="E114" i="2"/>
  <c r="F114" i="2"/>
  <c r="G114" i="2"/>
  <c r="H114" i="2"/>
  <c r="D114" i="2"/>
  <c r="I109" i="2"/>
  <c r="I110" i="2"/>
  <c r="I111" i="2"/>
  <c r="I112" i="2"/>
  <c r="E108" i="2"/>
  <c r="F108" i="2"/>
  <c r="G108" i="2"/>
  <c r="H108" i="2"/>
  <c r="D108" i="2"/>
  <c r="I104" i="2"/>
  <c r="I105" i="2"/>
  <c r="I103" i="2"/>
  <c r="I106" i="2"/>
  <c r="E102" i="2"/>
  <c r="F102" i="2"/>
  <c r="G102" i="2"/>
  <c r="H102" i="2"/>
  <c r="I97" i="2"/>
  <c r="I98" i="2"/>
  <c r="I99" i="2"/>
  <c r="I100" i="2"/>
  <c r="E96" i="2"/>
  <c r="F96" i="2"/>
  <c r="G96" i="2"/>
  <c r="H96" i="2"/>
  <c r="D96" i="2"/>
  <c r="I92" i="2"/>
  <c r="I93" i="2"/>
  <c r="I94" i="2"/>
  <c r="I95" i="2"/>
  <c r="E91" i="2"/>
  <c r="F91" i="2"/>
  <c r="G91" i="2"/>
  <c r="H91" i="2"/>
  <c r="D91" i="2"/>
  <c r="I88" i="2"/>
  <c r="I89" i="2"/>
  <c r="I90" i="2"/>
  <c r="E86" i="2"/>
  <c r="F86" i="2"/>
  <c r="G86" i="2"/>
  <c r="H86" i="2"/>
  <c r="I71" i="2"/>
  <c r="I72" i="2"/>
  <c r="I73" i="2"/>
  <c r="I74" i="2"/>
  <c r="E70" i="2"/>
  <c r="F70" i="2"/>
  <c r="G70" i="2"/>
  <c r="H70" i="2"/>
  <c r="D70" i="2"/>
  <c r="I66" i="2"/>
  <c r="I67" i="2"/>
  <c r="I68" i="2"/>
  <c r="I69" i="2"/>
  <c r="H65" i="2"/>
  <c r="E65" i="2"/>
  <c r="F65" i="2"/>
  <c r="G65" i="2"/>
  <c r="D65" i="2"/>
  <c r="I64" i="2"/>
  <c r="I61" i="2"/>
  <c r="I62" i="2"/>
  <c r="I63" i="2"/>
  <c r="E60" i="2"/>
  <c r="F60" i="2"/>
  <c r="G60" i="2"/>
  <c r="H60" i="2"/>
  <c r="D60" i="2"/>
  <c r="I56" i="2"/>
  <c r="I57" i="2"/>
  <c r="I58" i="2"/>
  <c r="I59" i="2"/>
  <c r="E55" i="2"/>
  <c r="F55" i="2"/>
  <c r="G55" i="2"/>
  <c r="H55" i="2"/>
  <c r="D55" i="2"/>
  <c r="I53" i="2"/>
  <c r="I54" i="2"/>
  <c r="I51" i="2"/>
  <c r="I52" i="2"/>
  <c r="E50" i="2"/>
  <c r="F50" i="2"/>
  <c r="G50" i="2"/>
  <c r="H50" i="2"/>
  <c r="D50" i="2"/>
  <c r="I48" i="2"/>
  <c r="I46" i="2"/>
  <c r="E45" i="2"/>
  <c r="F45" i="2"/>
  <c r="G45" i="2"/>
  <c r="H45" i="2"/>
  <c r="I43" i="2"/>
  <c r="I41" i="2"/>
  <c r="E40" i="2"/>
  <c r="F40" i="2"/>
  <c r="G40" i="2"/>
  <c r="H40" i="2"/>
  <c r="D40" i="2"/>
  <c r="I20" i="2"/>
  <c r="E19" i="2"/>
  <c r="F19" i="2"/>
  <c r="G19" i="2"/>
  <c r="H19" i="2"/>
  <c r="D19" i="2"/>
  <c r="I16" i="2"/>
  <c r="I17" i="2"/>
  <c r="I18" i="2"/>
  <c r="I15" i="2"/>
  <c r="F14" i="2"/>
  <c r="G14" i="2"/>
  <c r="H14" i="2"/>
  <c r="E207" i="2"/>
  <c r="F207" i="2"/>
  <c r="G207" i="2"/>
  <c r="D207" i="2"/>
  <c r="I173" i="2" l="1"/>
  <c r="I102" i="2"/>
  <c r="I40" i="2"/>
  <c r="I130" i="2"/>
  <c r="I19" i="2"/>
  <c r="I135" i="2"/>
  <c r="I167" i="2"/>
  <c r="I60" i="2"/>
  <c r="I114" i="2"/>
  <c r="I65" i="2"/>
  <c r="I119" i="2"/>
  <c r="I70" i="2"/>
  <c r="I184" i="2"/>
  <c r="I108" i="2"/>
  <c r="I190" i="2"/>
  <c r="I91" i="2"/>
  <c r="I50" i="2"/>
  <c r="I96" i="2"/>
  <c r="I45" i="2"/>
  <c r="I55" i="2"/>
  <c r="I86" i="2"/>
  <c r="I124" i="2"/>
  <c r="I207" i="2"/>
  <c r="E8" i="2"/>
  <c r="I11" i="2"/>
  <c r="E223" i="2"/>
  <c r="I223" i="2" s="1"/>
  <c r="I221" i="2"/>
  <c r="I220" i="2"/>
  <c r="I219" i="2"/>
  <c r="I218" i="2"/>
  <c r="I196" i="2"/>
  <c r="I195" i="2"/>
  <c r="I128" i="2"/>
  <c r="I127" i="2"/>
  <c r="I126" i="2"/>
  <c r="I125" i="2"/>
  <c r="I123" i="2"/>
  <c r="I122" i="2"/>
  <c r="I121" i="2"/>
  <c r="I120" i="2"/>
  <c r="I180" i="2"/>
  <c r="I49" i="2"/>
  <c r="I47" i="2"/>
  <c r="I44" i="2"/>
  <c r="I42" i="2"/>
  <c r="I21" i="2"/>
  <c r="I22" i="2"/>
  <c r="I23" i="2"/>
  <c r="G8" i="2"/>
  <c r="H8" i="2" l="1"/>
  <c r="F8" i="2"/>
  <c r="I179" i="2"/>
  <c r="I14" i="2"/>
  <c r="I8" i="2" l="1"/>
</calcChain>
</file>

<file path=xl/sharedStrings.xml><?xml version="1.0" encoding="utf-8"?>
<sst xmlns="http://schemas.openxmlformats.org/spreadsheetml/2006/main" count="596" uniqueCount="117">
  <si>
    <t>№ п/п</t>
  </si>
  <si>
    <t>Муниципальный проект «Школьные музеи»</t>
  </si>
  <si>
    <t>Муниципальный проект «Создание агро и (или) лесных классов</t>
  </si>
  <si>
    <t>Муниципальный проект «Организация питания»</t>
  </si>
  <si>
    <t>Комплекс процессных мероприятий «Обеспечение деятельности Управления образования»</t>
  </si>
  <si>
    <t>Муниципальный проект «Безопасность детей на дорогах»</t>
  </si>
  <si>
    <t>Муниципальный проект «Все лучшее детям»</t>
  </si>
  <si>
    <t>Направление, структурный элемент, 
мероприятие (результат)</t>
  </si>
  <si>
    <t>Источник финансового обеспечения</t>
  </si>
  <si>
    <t>Объем финансового обеспечения по годам (тыс. руб.)</t>
  </si>
  <si>
    <t>всего</t>
  </si>
  <si>
    <t>Муниципальная программа «Развитие системы образования Белозерского муниципального округа»</t>
  </si>
  <si>
    <t>всего, в том числе</t>
  </si>
  <si>
    <t>собственные доходы бюджета округа</t>
  </si>
  <si>
    <t>межбюджетные трансферты из федерального бюджета</t>
  </si>
  <si>
    <t>Комплекс процессных мероприятий Обеспечение функционирования системы дошкольного образования</t>
  </si>
  <si>
    <t>0,0</t>
  </si>
  <si>
    <t>Организованы школьные музеи в общеобразовательных организациях округа</t>
  </si>
  <si>
    <t>Созданы агро и (или) лесные классы</t>
  </si>
  <si>
    <t>0,2</t>
  </si>
  <si>
    <t>1000,0</t>
  </si>
  <si>
    <t>Результат: Обеспечено получение двухразового питания или выплачена денежная компенсация на питание обучающихся с ограниченными возможностями здоровья</t>
  </si>
  <si>
    <t>Результат: Обеспечено получение бесплатного горячего питания обучающимися, получающими начальное общее образование в муниципальных образовательных организациях</t>
  </si>
  <si>
    <t>Выполнены работы по  капитальному ремонту здания старших классов МОУ СШ № 2 им. С.С. Орлова</t>
  </si>
  <si>
    <t>Обеспечена деятельность Управления образования</t>
  </si>
  <si>
    <t>поощрены педагоги и воспитанники за участие в муниципальных выставках, конкурсах, соревнованиях и т.п</t>
  </si>
  <si>
    <t>Комплекс процессных мероприятий  "Обеспечение функционирования системы общего образования"</t>
  </si>
  <si>
    <t>2.1</t>
  </si>
  <si>
    <t>2.2</t>
  </si>
  <si>
    <t>2.3</t>
  </si>
  <si>
    <t>2.4</t>
  </si>
  <si>
    <t>обеспечено содержание и обучение детей с ограниченными возможностями здоровья, в том числе детей-сирот и детей, оставшихся без попечения родителей, за время их пребывания в мун. спец. (коррекционном) образовательном учреждении</t>
  </si>
  <si>
    <t>2.5</t>
  </si>
  <si>
    <t>2.6</t>
  </si>
  <si>
    <t>3 Комплекс процессных мероприятий  "Обеспечение функционирования системы дополнительного образования детей"</t>
  </si>
  <si>
    <t>результат: организована воспитательная работа через систему мероприятий различных направлений</t>
  </si>
  <si>
    <t>3.1</t>
  </si>
  <si>
    <t>3.2</t>
  </si>
  <si>
    <t>3.3</t>
  </si>
  <si>
    <t>4</t>
  </si>
  <si>
    <t>6
6.1</t>
  </si>
  <si>
    <t>6.3</t>
  </si>
  <si>
    <t xml:space="preserve">8. Комплекс процессных мероприятий «Обеспечение деятельности Управления образования»
</t>
  </si>
  <si>
    <t>8.1</t>
  </si>
  <si>
    <t xml:space="preserve">                                                                          4. Финансовое обеспечение муниципальной программы </t>
  </si>
  <si>
    <t>9.1</t>
  </si>
  <si>
    <t>10</t>
  </si>
  <si>
    <t>10.1</t>
  </si>
  <si>
    <t>Результат: проведены мероприятия по организации временного трудоустройства подростков в возрасте от 14 до 18 лет в свободное от учебы время</t>
  </si>
  <si>
    <t>11.1</t>
  </si>
  <si>
    <t>10.2</t>
  </si>
  <si>
    <t>Организованы и проведены профилактические мероприятия</t>
  </si>
  <si>
    <t>11.2</t>
  </si>
  <si>
    <t>изготовлены стенды, уголки позволяющие сформировать в игровой форме навыки безопасного поведения</t>
  </si>
  <si>
    <t>Ю2</t>
  </si>
  <si>
    <t>Реализованы 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</si>
  <si>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 xml:space="preserve">всего, в том числе
</t>
  </si>
  <si>
    <t xml:space="preserve">6.2
</t>
  </si>
  <si>
    <t xml:space="preserve">	Модернизация сети муниципальных образовательных учреждений»</t>
  </si>
  <si>
    <t>межбюджетные трансферты из областного бюджета</t>
  </si>
  <si>
    <t>безвозмездные поступления государственных внебюджетных фондов, физических и юридических лиц</t>
  </si>
  <si>
    <t>Ю1</t>
  </si>
  <si>
    <t>Муниципальный проект "Педагоги и наставники"</t>
  </si>
  <si>
    <t>Проведены мероприятия по 
обеспечению деятельности советников 
директора по воспитанию и взаимодействию с 
детскими общественными объединениями в 
образовательных организациях</t>
  </si>
  <si>
    <t>Приобретены учебники  и учебные пособия (в том числе электронных учебных пособий) для муниципальных общеобразовательных учреждений</t>
  </si>
  <si>
    <t>поощрены отличники, медалисты  муниципальных общеобразовательных учреждений, организованы и проведены мероприятия в рамках гос. итоговой аттестации, организованы учебные сборы по основам военной службы</t>
  </si>
  <si>
    <t>6.1</t>
  </si>
  <si>
    <t xml:space="preserve">организована поставка продовольственных товаров для муниципальных образовательных организаций через услуги распределительно-логистического центра </t>
  </si>
  <si>
    <t>реализованы мероприятия по приспособлению зданий и помещений для беспрепятственного доступа инвалидов "детей-инвалидов"</t>
  </si>
  <si>
    <t>9</t>
  </si>
  <si>
    <t xml:space="preserve"> Комплекс процессных мероприятий "Кадровое обеспечение системы образования"
</t>
  </si>
  <si>
    <t>Результат: организован и обеспечен отдых, оздоровление детей и молодёжи в каникулярное время</t>
  </si>
  <si>
    <t>Комплекс процессных мероприятий "Организация отдыха и оздоровления детей"</t>
  </si>
  <si>
    <t>Ю2.1</t>
  </si>
  <si>
    <t>Ю2.2</t>
  </si>
  <si>
    <t>11.3</t>
  </si>
  <si>
    <t>7.2</t>
  </si>
  <si>
    <t>проведены мероприятия по профилактике детского дорожного травматизма и снижению детской смертности на дорогах</t>
  </si>
  <si>
    <t>Результат: обеспечено выполнение муниципального задания подведомственными  дошкольными образовательными учреждениями</t>
  </si>
  <si>
    <t>Результат: обеспечено выполнение муниципального задания подведомственными  образовательными учреждениями общего образования</t>
  </si>
  <si>
    <t xml:space="preserve">Результат: предоставлены денежные выплаты на проезд и приобретение комплекта детской одежды и спортивной формы детям из многодетных семей, обучающимся в общеобразовательных организациях
</t>
  </si>
  <si>
    <t>предоставлена мера социальной поддержки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по образовательным программам основного общего, среднего общего образования</t>
  </si>
  <si>
    <t>2.7</t>
  </si>
  <si>
    <t>обеспечены питанием отдельные категории обучающихся в соответствии с частью 5.2 статьи 2 закона области от 17 декабря 2007 года №1719-ОЗ "О наделении органов местного  самоуправления государственными полномочиями в сфере образования"</t>
  </si>
  <si>
    <t>Результат: обеспечено выполнение муниципального задания подведомственными  образовательными учреждениями дополнительного образования</t>
  </si>
  <si>
    <t>результат: Обеспечено функционирование системы персонифицированного финансирования дополнительного образования детей</t>
  </si>
  <si>
    <t>1.3</t>
  </si>
  <si>
    <t>Предоставлена мера соц. поддержки  за присмотр и уход за детьми-инвалидами, детьми-сиротами и детьми, оставшимися без попечения родителей, а также за детьми с туберкулезной интоксикацией</t>
  </si>
  <si>
    <t>1.4</t>
  </si>
  <si>
    <t>Предоставлена мера соц. поддержки  за присмотр и уход за детьми граждан, принимающих участие в специальной военной операции</t>
  </si>
  <si>
    <t>Повышена компетенция руководящих и педагогических работников, проведены научно-практические конфе-ренции, семинары, конкурсы профессионального мастерства, организованы и проведены августовская конференция, профессиональные праздники</t>
  </si>
  <si>
    <t>1.5</t>
  </si>
  <si>
    <t>2.8</t>
  </si>
  <si>
    <t>обеспечено воспитание и обучение детей-инвалидов в дошкольных образовательных учреждениях</t>
  </si>
  <si>
    <t>2.9</t>
  </si>
  <si>
    <t>7.3</t>
  </si>
  <si>
    <t>7.4</t>
  </si>
  <si>
    <t xml:space="preserve">проведен капитальный ремонт 2 этажа здания МОУ Антушевская СШ (замена окон) и капитальный ремонт спортивной площадки </t>
  </si>
  <si>
    <t>Проведены мероприятия по обеспечению условий для организации питания обучающихся в муниципальных общеобразовательных организациях</t>
  </si>
  <si>
    <t>7.5</t>
  </si>
  <si>
    <t>7.6</t>
  </si>
  <si>
    <t>Выплачено 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</si>
  <si>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Ю2.3</t>
  </si>
  <si>
    <t>Оснащены предметные кабинеты общеобразовательных организаций оборудованием, средствами обучения и воспитания</t>
  </si>
  <si>
    <t>Ю2.4</t>
  </si>
  <si>
    <t>Ю1.1</t>
  </si>
  <si>
    <t>Ю1.2</t>
  </si>
  <si>
    <t xml:space="preserve">Обеспечены бесплатным горячим питанием обучающиеся 5 – 11 кл. мобилизованных граждан, а также граждан, служащих по контракту, принимающих участие в СВО </t>
  </si>
  <si>
    <t>Выполнены работы по  капитальному ремонту здания начальных классов МОУ СШ № 2 им. С.С. Орлова</t>
  </si>
  <si>
    <t>Оснащены спортзалы и кабинеты общеобразовательных организаций</t>
  </si>
  <si>
    <t xml:space="preserve">реализованы мероприятия по капитальному ремонту д/с "Теремок" (дополнительные работы), </t>
  </si>
  <si>
    <t>реализованы мероприятия по капитальному ремонту д/с (за счет собственных средств), ремонту  ОО</t>
  </si>
  <si>
    <t>1.1</t>
  </si>
  <si>
    <t>1.2</t>
  </si>
  <si>
    <t>4.1</t>
  </si>
  <si>
    <t>5.1</t>
  </si>
  <si>
    <t>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</si>
</sst>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  <charset val="204"/>
    </font>
    <font>
      <b/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justify"/>
    </xf>
    <xf numFmtId="0" fontId="2" fillId="0" borderId="1" xfId="0" applyFont="1" applyBorder="1" applyAlignment="1">
      <alignment horizontal="center" vertical="justify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justify"/>
    </xf>
    <xf numFmtId="49" fontId="2" fillId="0" borderId="1" xfId="0" applyNumberFormat="1" applyFont="1" applyBorder="1" applyAlignment="1"/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49" fontId="2" fillId="0" borderId="1" xfId="0" applyNumberFormat="1" applyFont="1" applyFill="1" applyBorder="1" applyAlignment="1">
      <alignment vertical="justify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1"/>
  <sheetViews>
    <sheetView tabSelected="1" zoomScaleNormal="100" workbookViewId="0">
      <selection activeCell="A145" sqref="A145:A149"/>
    </sheetView>
  </sheetViews>
  <sheetFormatPr defaultColWidth="9.28515625" defaultRowHeight="12.75" x14ac:dyDescent="0.2"/>
  <cols>
    <col min="1" max="1" width="5.85546875" customWidth="1"/>
    <col min="2" max="2" width="26.7109375" customWidth="1"/>
    <col min="3" max="3" width="33.7109375" customWidth="1"/>
    <col min="4" max="4" width="11.5703125" customWidth="1"/>
    <col min="5" max="5" width="13.85546875" customWidth="1"/>
    <col min="6" max="7" width="11.5703125" customWidth="1"/>
    <col min="8" max="8" width="10.5703125" customWidth="1"/>
    <col min="9" max="9" width="11.28515625" customWidth="1"/>
    <col min="10" max="10" width="1.5703125" hidden="1" customWidth="1"/>
    <col min="11" max="11" width="23.7109375" hidden="1" customWidth="1"/>
    <col min="12" max="12" width="16" hidden="1" customWidth="1"/>
    <col min="13" max="13" width="12.28515625" customWidth="1"/>
    <col min="14" max="14" width="12.5703125" customWidth="1"/>
    <col min="15" max="15" width="7.85546875" customWidth="1"/>
    <col min="16" max="16" width="9.28515625" customWidth="1"/>
    <col min="17" max="17" width="19.5703125" customWidth="1"/>
    <col min="18" max="18" width="14.28515625" customWidth="1"/>
    <col min="19" max="19" width="7.42578125" customWidth="1"/>
  </cols>
  <sheetData>
    <row r="3" spans="1:19" ht="18.95" customHeight="1" x14ac:dyDescent="0.2">
      <c r="A3" s="108" t="s">
        <v>44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.95" customHeight="1" x14ac:dyDescent="0.25">
      <c r="A5" s="59" t="s">
        <v>0</v>
      </c>
      <c r="B5" s="59" t="s">
        <v>7</v>
      </c>
      <c r="C5" s="59" t="s">
        <v>8</v>
      </c>
      <c r="D5" s="59" t="s">
        <v>9</v>
      </c>
      <c r="E5" s="59"/>
      <c r="F5" s="59"/>
      <c r="G5" s="59"/>
      <c r="H5" s="59"/>
      <c r="I5" s="59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51.75" customHeight="1" x14ac:dyDescent="0.25">
      <c r="A6" s="59"/>
      <c r="B6" s="59"/>
      <c r="C6" s="59"/>
      <c r="D6" s="2">
        <v>2025</v>
      </c>
      <c r="E6" s="2">
        <v>2026</v>
      </c>
      <c r="F6" s="2">
        <v>2027</v>
      </c>
      <c r="G6" s="2">
        <v>2028</v>
      </c>
      <c r="H6" s="2">
        <v>2029</v>
      </c>
      <c r="I6" s="2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10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95" customHeight="1" x14ac:dyDescent="0.25">
      <c r="A8" s="59"/>
      <c r="B8" s="59" t="s">
        <v>11</v>
      </c>
      <c r="C8" s="2" t="s">
        <v>12</v>
      </c>
      <c r="D8" s="20">
        <f>D9+D10+D11</f>
        <v>410525.10000000009</v>
      </c>
      <c r="E8" s="20">
        <f t="shared" ref="E8:I8" si="0">E9+E10+E11</f>
        <v>413156.19999999995</v>
      </c>
      <c r="F8" s="20">
        <f t="shared" si="0"/>
        <v>419831.59999999992</v>
      </c>
      <c r="G8" s="20">
        <f t="shared" si="0"/>
        <v>355952.69999999995</v>
      </c>
      <c r="H8" s="20">
        <f t="shared" si="0"/>
        <v>355952.69999999995</v>
      </c>
      <c r="I8" s="20">
        <f t="shared" si="0"/>
        <v>1955418.2999999998</v>
      </c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31.5" x14ac:dyDescent="0.25">
      <c r="A9" s="59"/>
      <c r="B9" s="59"/>
      <c r="C9" s="2" t="s">
        <v>13</v>
      </c>
      <c r="D9" s="20">
        <f>D15+D20+D25+D30+D35+D41+D46+D51+D56+D61+D66+D71+D76+D81+D87+D92+D97+D103+D109+D115+D120+D125+D131+D136+D141+D146+D151+D156+D168+D174+D180+D185+D191+D196+D201+D208+D213+D219+D224+D229+D234</f>
        <v>121837.4</v>
      </c>
      <c r="E9" s="20">
        <f t="shared" ref="E9:H9" si="1">E15+E20+E25+E30+E35+E41+E46+E51+E56+E61+E66+E71+E76+E81+E87+E92+E97+E103+E109+E115+E120+E125+E131+E136+E141+E146+E151+E156+E168+E174+E180+E185+E191+E196+E201+E208+E213+E219+E224+E229+E234</f>
        <v>115353.40000000001</v>
      </c>
      <c r="F9" s="20">
        <f t="shared" si="1"/>
        <v>113544.5</v>
      </c>
      <c r="G9" s="20">
        <f t="shared" si="1"/>
        <v>117903.29999999999</v>
      </c>
      <c r="H9" s="20">
        <f t="shared" si="1"/>
        <v>117903.29999999999</v>
      </c>
      <c r="I9" s="20">
        <f>SUM(D9:H9)</f>
        <v>586541.89999999991</v>
      </c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31.5" x14ac:dyDescent="0.25">
      <c r="A10" s="59"/>
      <c r="B10" s="59"/>
      <c r="C10" s="2" t="s">
        <v>14</v>
      </c>
      <c r="D10" s="20">
        <f>D121+D209+D214+D235</f>
        <v>26868.7</v>
      </c>
      <c r="E10" s="20">
        <f>E16+E21+E42+E47+E52+E62+E67+E72+E88+E93+E98+E104+E110+E116+E121+E126+E132+E169+E175+E181+E186+E192+E197+E220+E225+E209+E214</f>
        <v>45091.6</v>
      </c>
      <c r="F10" s="20">
        <f>F16+F21+F42+F47+F52+F62+F67+F72+F88+F93+F98+F104+F110+F116+F121+F126+F132+F169+F175+F181+F186+F192+F197+F220+F225+F209+F214+F230</f>
        <v>49984.099999999991</v>
      </c>
      <c r="G10" s="20">
        <f t="shared" ref="G10:H10" si="2">G16+G21+G42+G47+G52+G62+G67+G72+G88+G93+G98+G104+G110+G116+G121+G126+G132+G169+G175+G181+G186+G192+G197+G220+G225+G209+G214+G230</f>
        <v>0</v>
      </c>
      <c r="H10" s="20">
        <f t="shared" si="2"/>
        <v>0</v>
      </c>
      <c r="I10" s="20">
        <f>SUM(D10:H10)</f>
        <v>121944.4</v>
      </c>
      <c r="J10" s="7"/>
      <c r="K10" s="34"/>
      <c r="L10" s="34"/>
      <c r="M10" s="34"/>
      <c r="N10" s="7"/>
      <c r="O10" s="7"/>
      <c r="P10" s="7"/>
      <c r="Q10" s="7"/>
      <c r="R10" s="7"/>
      <c r="S10" s="7"/>
    </row>
    <row r="11" spans="1:19" ht="31.5" x14ac:dyDescent="0.25">
      <c r="A11" s="59"/>
      <c r="B11" s="59"/>
      <c r="C11" s="2" t="s">
        <v>59</v>
      </c>
      <c r="D11" s="20">
        <f>D17+D22++D27+D32+D37+D43+D48+D53+D58+D63+D68+D73+D78+D83+D89+D94+D99+D105+D111+D117+D122+D127+D133+D138+D143+D148+D153+D158+D170+D176+D182+D187+D193+D198+D203+D210+D236</f>
        <v>261819.00000000006</v>
      </c>
      <c r="E11" s="20">
        <f>E17+E22+E27+E32+E37+E43+E48+E53+E58+E63+E68+E73+E78+E83+E89+E94+E99+E105+E111+E117+E122+E127+E133+E138+E143+E148+E153+E158+E170+E176+E182+E187+E193+E198+E203+E210+E215+E221+E226+E231+E236</f>
        <v>252711.19999999998</v>
      </c>
      <c r="F11" s="20">
        <f t="shared" ref="F11:H11" si="3">F17+F22+F27+F32+F37+F43+F48+F53+F58+F63+F68+F73+F78+F83+F89+F94+F99+F105+F111+F117+F122+F127+F133+F138+F143+F148+F153+F158+F170+F176+F182+F187+F193+F198+F203+F210+F215+F221+F226+F231+F236</f>
        <v>256302.99999999994</v>
      </c>
      <c r="G11" s="20">
        <f t="shared" si="3"/>
        <v>238049.4</v>
      </c>
      <c r="H11" s="20">
        <f t="shared" si="3"/>
        <v>238049.4</v>
      </c>
      <c r="I11" s="20">
        <f>SUM(D11:H11)</f>
        <v>1246932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63" x14ac:dyDescent="0.25">
      <c r="A12" s="59"/>
      <c r="B12" s="59"/>
      <c r="C12" s="2" t="s">
        <v>60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95" customHeight="1" x14ac:dyDescent="0.25">
      <c r="A13" s="2">
        <v>1</v>
      </c>
      <c r="B13" s="119" t="s">
        <v>15</v>
      </c>
      <c r="C13" s="119"/>
      <c r="D13" s="119"/>
      <c r="E13" s="119"/>
      <c r="F13" s="119"/>
      <c r="G13" s="119"/>
      <c r="H13" s="119"/>
      <c r="I13" s="119"/>
      <c r="J13" s="7"/>
      <c r="K13" s="34"/>
      <c r="L13" s="34"/>
      <c r="M13" s="34"/>
      <c r="N13" s="34"/>
      <c r="O13" s="7"/>
      <c r="P13" s="7"/>
      <c r="Q13" s="7"/>
      <c r="R13" s="7"/>
      <c r="S13" s="7"/>
    </row>
    <row r="14" spans="1:19" ht="15.95" customHeight="1" x14ac:dyDescent="0.25">
      <c r="A14" s="60" t="s">
        <v>112</v>
      </c>
      <c r="B14" s="47" t="s">
        <v>25</v>
      </c>
      <c r="C14" s="1" t="s">
        <v>12</v>
      </c>
      <c r="D14" s="20">
        <f>D15+D16+D17+D18</f>
        <v>20</v>
      </c>
      <c r="E14" s="20">
        <f>E15+E16+E17+E18</f>
        <v>0</v>
      </c>
      <c r="F14" s="20">
        <f t="shared" ref="F14:H14" si="4">F15+F16+F17+F18</f>
        <v>0</v>
      </c>
      <c r="G14" s="20">
        <f t="shared" si="4"/>
        <v>0</v>
      </c>
      <c r="H14" s="20">
        <f t="shared" si="4"/>
        <v>0</v>
      </c>
      <c r="I14" s="20">
        <f>D14+E14+F14+G14+H14</f>
        <v>20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27.75" customHeight="1" x14ac:dyDescent="0.25">
      <c r="A15" s="61"/>
      <c r="B15" s="48"/>
      <c r="C15" s="1" t="s">
        <v>13</v>
      </c>
      <c r="D15" s="21">
        <v>20</v>
      </c>
      <c r="E15" s="21">
        <v>0</v>
      </c>
      <c r="F15" s="21">
        <v>0</v>
      </c>
      <c r="G15" s="21">
        <v>0</v>
      </c>
      <c r="H15" s="21">
        <v>0</v>
      </c>
      <c r="I15" s="20">
        <f>D15+E15+F15+G15+H15</f>
        <v>20</v>
      </c>
      <c r="J15" s="7"/>
      <c r="K15" s="34"/>
      <c r="L15" s="34"/>
      <c r="M15" s="34"/>
      <c r="N15" s="7"/>
      <c r="O15" s="7"/>
      <c r="P15" s="7"/>
      <c r="Q15" s="7"/>
      <c r="R15" s="7"/>
      <c r="S15" s="7"/>
    </row>
    <row r="16" spans="1:19" ht="31.5" customHeight="1" x14ac:dyDescent="0.25">
      <c r="A16" s="61"/>
      <c r="B16" s="48"/>
      <c r="C16" s="1" t="s">
        <v>14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0">
        <f t="shared" ref="I16:I18" si="5">D16+E16+F16+G16+H16</f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28.5" customHeight="1" x14ac:dyDescent="0.25">
      <c r="A17" s="61"/>
      <c r="B17" s="48"/>
      <c r="C17" s="1" t="s">
        <v>59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0">
        <f t="shared" si="5"/>
        <v>0</v>
      </c>
      <c r="J17" s="7"/>
      <c r="K17" s="34"/>
      <c r="L17" s="7"/>
      <c r="M17" s="7"/>
      <c r="N17" s="7"/>
      <c r="O17" s="7"/>
      <c r="P17" s="7"/>
      <c r="Q17" s="7"/>
      <c r="R17" s="7"/>
      <c r="S17" s="7"/>
    </row>
    <row r="18" spans="1:19" ht="46.5" customHeight="1" x14ac:dyDescent="0.25">
      <c r="A18" s="62"/>
      <c r="B18" s="49"/>
      <c r="C18" s="1" t="s">
        <v>60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0">
        <f t="shared" si="5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95" customHeight="1" x14ac:dyDescent="0.25">
      <c r="A19" s="81" t="s">
        <v>113</v>
      </c>
      <c r="B19" s="120" t="s">
        <v>78</v>
      </c>
      <c r="C19" s="1" t="s">
        <v>12</v>
      </c>
      <c r="D19" s="20">
        <f>D20+D21+D22+D23</f>
        <v>116003.29999999999</v>
      </c>
      <c r="E19" s="20">
        <f>E20+E21+E22+E23</f>
        <v>116316.29999999999</v>
      </c>
      <c r="F19" s="20">
        <f>F20+F21+F22+F23</f>
        <v>115416.2</v>
      </c>
      <c r="G19" s="20">
        <f>G20+G21+G22+G23</f>
        <v>115416.2</v>
      </c>
      <c r="H19" s="20">
        <f>H20+H21+H22+H23</f>
        <v>115416.2</v>
      </c>
      <c r="I19" s="20">
        <f>SUM(D19:H19)</f>
        <v>578568.19999999995</v>
      </c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31.5" x14ac:dyDescent="0.25">
      <c r="A20" s="81"/>
      <c r="B20" s="120"/>
      <c r="C20" s="1" t="s">
        <v>13</v>
      </c>
      <c r="D20" s="24">
        <v>30436.9</v>
      </c>
      <c r="E20" s="21">
        <v>30749.9</v>
      </c>
      <c r="F20" s="21">
        <v>29849.8</v>
      </c>
      <c r="G20" s="21">
        <v>29849.8</v>
      </c>
      <c r="H20" s="21">
        <v>29849.8</v>
      </c>
      <c r="I20" s="20">
        <f>SUM(D20:H20)</f>
        <v>150736.20000000001</v>
      </c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31.5" x14ac:dyDescent="0.25">
      <c r="A21" s="81"/>
      <c r="B21" s="120"/>
      <c r="C21" s="1" t="s">
        <v>14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0">
        <f t="shared" ref="I21:I23" si="6">SUM(D21:H21)</f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31.5" x14ac:dyDescent="0.25">
      <c r="A22" s="81"/>
      <c r="B22" s="120"/>
      <c r="C22" s="1" t="s">
        <v>59</v>
      </c>
      <c r="D22" s="21">
        <v>85566.399999999994</v>
      </c>
      <c r="E22" s="21">
        <v>85566.399999999994</v>
      </c>
      <c r="F22" s="21">
        <v>85566.399999999994</v>
      </c>
      <c r="G22" s="21">
        <v>85566.399999999994</v>
      </c>
      <c r="H22" s="21">
        <v>85566.399999999994</v>
      </c>
      <c r="I22" s="20">
        <f t="shared" si="6"/>
        <v>427832</v>
      </c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63" x14ac:dyDescent="0.25">
      <c r="A23" s="81"/>
      <c r="B23" s="120"/>
      <c r="C23" s="1" t="s">
        <v>60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0">
        <f t="shared" si="6"/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5.75" x14ac:dyDescent="0.25">
      <c r="A24" s="60" t="s">
        <v>86</v>
      </c>
      <c r="B24" s="114" t="s">
        <v>87</v>
      </c>
      <c r="C24" s="1" t="s">
        <v>12</v>
      </c>
      <c r="D24" s="20">
        <f>D25+D26+D27+D28</f>
        <v>400.9</v>
      </c>
      <c r="E24" s="20">
        <f t="shared" ref="E24:H24" si="7">E25+E26+E27+E28</f>
        <v>0</v>
      </c>
      <c r="F24" s="20">
        <f t="shared" si="7"/>
        <v>0</v>
      </c>
      <c r="G24" s="20">
        <f t="shared" si="7"/>
        <v>0</v>
      </c>
      <c r="H24" s="20">
        <f t="shared" si="7"/>
        <v>0</v>
      </c>
      <c r="I24" s="20">
        <f>SUM(D24:H24)</f>
        <v>400.9</v>
      </c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31.5" x14ac:dyDescent="0.25">
      <c r="A25" s="61"/>
      <c r="B25" s="115"/>
      <c r="C25" s="1" t="s">
        <v>13</v>
      </c>
      <c r="D25" s="21">
        <v>400.9</v>
      </c>
      <c r="E25" s="21">
        <v>0</v>
      </c>
      <c r="F25" s="21">
        <v>0</v>
      </c>
      <c r="G25" s="21">
        <v>0</v>
      </c>
      <c r="H25" s="21">
        <v>0</v>
      </c>
      <c r="I25" s="20">
        <f t="shared" ref="I25:I28" si="8">SUM(D25:H25)</f>
        <v>400.9</v>
      </c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31.5" x14ac:dyDescent="0.25">
      <c r="A26" s="61"/>
      <c r="B26" s="115"/>
      <c r="C26" s="1" t="s">
        <v>14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0">
        <f t="shared" si="8"/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31.5" x14ac:dyDescent="0.25">
      <c r="A27" s="61"/>
      <c r="B27" s="115"/>
      <c r="C27" s="1" t="s">
        <v>59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0">
        <f t="shared" si="8"/>
        <v>0</v>
      </c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63" x14ac:dyDescent="0.25">
      <c r="A28" s="62"/>
      <c r="B28" s="116"/>
      <c r="C28" s="1" t="s">
        <v>60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0">
        <f t="shared" si="8"/>
        <v>0</v>
      </c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29.25" customHeight="1" x14ac:dyDescent="0.25">
      <c r="A29" s="60" t="s">
        <v>88</v>
      </c>
      <c r="B29" s="99" t="s">
        <v>89</v>
      </c>
      <c r="C29" s="1" t="s">
        <v>12</v>
      </c>
      <c r="D29" s="20">
        <f>D30+D31+D32+D33</f>
        <v>1215.7</v>
      </c>
      <c r="E29" s="20">
        <f>E30+E31+E32+E33</f>
        <v>0</v>
      </c>
      <c r="F29" s="20">
        <f>F30+F31+F32+F33</f>
        <v>0</v>
      </c>
      <c r="G29" s="20">
        <f>G30+G31+G32+G33</f>
        <v>0</v>
      </c>
      <c r="H29" s="20">
        <f>H30+H31+H32+H33</f>
        <v>0</v>
      </c>
      <c r="I29" s="20">
        <f>SUM(D29:H29)</f>
        <v>1215.7</v>
      </c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31.5" x14ac:dyDescent="0.25">
      <c r="A30" s="61"/>
      <c r="B30" s="100"/>
      <c r="C30" s="1" t="s">
        <v>13</v>
      </c>
      <c r="D30" s="21">
        <v>1215.7</v>
      </c>
      <c r="E30" s="21">
        <v>0</v>
      </c>
      <c r="F30" s="21">
        <v>0</v>
      </c>
      <c r="G30" s="21">
        <v>0</v>
      </c>
      <c r="H30" s="21">
        <v>0</v>
      </c>
      <c r="I30" s="20">
        <f t="shared" ref="I30:I33" si="9">SUM(D30:H30)</f>
        <v>1215.7</v>
      </c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31.5" x14ac:dyDescent="0.25">
      <c r="A31" s="61"/>
      <c r="B31" s="100"/>
      <c r="C31" s="1" t="s">
        <v>14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0">
        <f t="shared" si="9"/>
        <v>0</v>
      </c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31.5" x14ac:dyDescent="0.25">
      <c r="A32" s="61"/>
      <c r="B32" s="100"/>
      <c r="C32" s="1" t="s">
        <v>59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0">
        <f t="shared" si="9"/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63" x14ac:dyDescent="0.25">
      <c r="A33" s="62"/>
      <c r="B33" s="101"/>
      <c r="C33" s="1" t="s">
        <v>60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0">
        <f t="shared" si="9"/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5.75" x14ac:dyDescent="0.25">
      <c r="A34" s="60" t="s">
        <v>91</v>
      </c>
      <c r="B34" s="53" t="s">
        <v>64</v>
      </c>
      <c r="C34" s="46" t="s">
        <v>12</v>
      </c>
      <c r="D34" s="20">
        <f>D35+D36+D37</f>
        <v>5306.8</v>
      </c>
      <c r="E34" s="20">
        <f t="shared" ref="E34:H34" si="10">E35+E36+E37</f>
        <v>662.5</v>
      </c>
      <c r="F34" s="20">
        <f t="shared" si="10"/>
        <v>662.5</v>
      </c>
      <c r="G34" s="20">
        <f t="shared" si="10"/>
        <v>662.5</v>
      </c>
      <c r="H34" s="20">
        <f t="shared" si="10"/>
        <v>662.5</v>
      </c>
      <c r="I34" s="20">
        <f>I35+I36+I37</f>
        <v>7956.8</v>
      </c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31.5" x14ac:dyDescent="0.25">
      <c r="A35" s="61"/>
      <c r="B35" s="117"/>
      <c r="C35" s="46" t="s">
        <v>13</v>
      </c>
      <c r="D35" s="24"/>
      <c r="E35" s="24">
        <v>0</v>
      </c>
      <c r="F35" s="24">
        <v>0</v>
      </c>
      <c r="G35" s="24">
        <v>0</v>
      </c>
      <c r="H35" s="24">
        <v>0</v>
      </c>
      <c r="I35" s="20">
        <f>D35+E35+F35+G35+H35</f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31.5" x14ac:dyDescent="0.25">
      <c r="A36" s="61"/>
      <c r="B36" s="117"/>
      <c r="C36" s="46" t="s">
        <v>14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0">
        <f t="shared" ref="I36:I38" si="11">D36+E36+F36+G36+H36</f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31.5" x14ac:dyDescent="0.25">
      <c r="A37" s="61"/>
      <c r="B37" s="117"/>
      <c r="C37" s="46" t="s">
        <v>59</v>
      </c>
      <c r="D37" s="24">
        <v>5306.8</v>
      </c>
      <c r="E37" s="24">
        <v>662.5</v>
      </c>
      <c r="F37" s="24">
        <v>662.5</v>
      </c>
      <c r="G37" s="24">
        <v>662.5</v>
      </c>
      <c r="H37" s="24">
        <v>662.5</v>
      </c>
      <c r="I37" s="20">
        <f t="shared" si="11"/>
        <v>7956.8</v>
      </c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63" x14ac:dyDescent="0.25">
      <c r="A38" s="62"/>
      <c r="B38" s="118"/>
      <c r="C38" s="46" t="s">
        <v>60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0">
        <f t="shared" si="11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16.5" customHeight="1" x14ac:dyDescent="0.25">
      <c r="A39" s="2">
        <v>2</v>
      </c>
      <c r="B39" s="111" t="s">
        <v>26</v>
      </c>
      <c r="C39" s="112"/>
      <c r="D39" s="112"/>
      <c r="E39" s="112"/>
      <c r="F39" s="112"/>
      <c r="G39" s="112"/>
      <c r="H39" s="112"/>
      <c r="I39" s="113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95" customHeight="1" x14ac:dyDescent="0.25">
      <c r="A40" s="81" t="s">
        <v>27</v>
      </c>
      <c r="B40" s="109" t="s">
        <v>79</v>
      </c>
      <c r="C40" s="38" t="s">
        <v>12</v>
      </c>
      <c r="D40" s="20">
        <f>D41+D42+D43+D44</f>
        <v>206476.5</v>
      </c>
      <c r="E40" s="20">
        <f t="shared" ref="E40:H40" si="12">E41+E42+E43+E44</f>
        <v>207144.8</v>
      </c>
      <c r="F40" s="20">
        <f t="shared" si="12"/>
        <v>206393</v>
      </c>
      <c r="G40" s="20">
        <f t="shared" si="12"/>
        <v>206393</v>
      </c>
      <c r="H40" s="20">
        <f t="shared" si="12"/>
        <v>206393</v>
      </c>
      <c r="I40" s="20">
        <f>SUM(D40:H40)</f>
        <v>1032800.3</v>
      </c>
      <c r="J40" s="7"/>
      <c r="K40" s="7"/>
      <c r="L40" s="37"/>
      <c r="M40" s="37"/>
      <c r="N40" s="37"/>
      <c r="O40" s="7"/>
      <c r="P40" s="7"/>
      <c r="Q40" s="7"/>
      <c r="R40" s="7"/>
      <c r="S40" s="7"/>
    </row>
    <row r="41" spans="1:19" ht="31.5" x14ac:dyDescent="0.25">
      <c r="A41" s="81"/>
      <c r="B41" s="109"/>
      <c r="C41" s="38" t="s">
        <v>13</v>
      </c>
      <c r="D41" s="24">
        <v>65958</v>
      </c>
      <c r="E41" s="24">
        <v>66626.3</v>
      </c>
      <c r="F41" s="24">
        <v>65874.5</v>
      </c>
      <c r="G41" s="24">
        <v>65874.5</v>
      </c>
      <c r="H41" s="24">
        <v>65874.5</v>
      </c>
      <c r="I41" s="20">
        <f>SUM(D41:H41)</f>
        <v>330207.8</v>
      </c>
      <c r="J41" s="7"/>
      <c r="K41" s="37"/>
      <c r="L41" s="37"/>
      <c r="M41" s="37"/>
      <c r="N41" s="7"/>
      <c r="O41" s="7"/>
      <c r="P41" s="7"/>
      <c r="Q41" s="7"/>
      <c r="R41" s="7"/>
      <c r="S41" s="7"/>
    </row>
    <row r="42" spans="1:19" ht="31.5" x14ac:dyDescent="0.25">
      <c r="A42" s="81"/>
      <c r="B42" s="109"/>
      <c r="C42" s="38" t="s">
        <v>14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0">
        <f t="shared" ref="I42:I49" si="13">SUM(D42:H42)</f>
        <v>0</v>
      </c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ht="31.5" x14ac:dyDescent="0.25">
      <c r="A43" s="81"/>
      <c r="B43" s="109"/>
      <c r="C43" s="38" t="s">
        <v>59</v>
      </c>
      <c r="D43" s="24">
        <v>140518.5</v>
      </c>
      <c r="E43" s="24">
        <v>140518.5</v>
      </c>
      <c r="F43" s="24">
        <v>140518.5</v>
      </c>
      <c r="G43" s="24">
        <v>140518.5</v>
      </c>
      <c r="H43" s="24">
        <v>140518.5</v>
      </c>
      <c r="I43" s="20">
        <f>SUM(D43:H43)</f>
        <v>702592.5</v>
      </c>
      <c r="J43" s="33"/>
      <c r="K43" s="33"/>
      <c r="L43" s="33"/>
      <c r="M43" s="7"/>
      <c r="N43" s="7"/>
      <c r="O43" s="7"/>
      <c r="P43" s="7"/>
      <c r="Q43" s="7"/>
      <c r="R43" s="7"/>
      <c r="S43" s="7"/>
    </row>
    <row r="44" spans="1:19" ht="63" x14ac:dyDescent="0.25">
      <c r="A44" s="81"/>
      <c r="B44" s="109"/>
      <c r="C44" s="38" t="s">
        <v>60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0">
        <f t="shared" si="13"/>
        <v>0</v>
      </c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ht="15.95" customHeight="1" x14ac:dyDescent="0.25">
      <c r="A45" s="81" t="s">
        <v>28</v>
      </c>
      <c r="B45" s="110" t="s">
        <v>80</v>
      </c>
      <c r="C45" s="2" t="s">
        <v>12</v>
      </c>
      <c r="D45" s="15">
        <f>D46+D47+D48+D49</f>
        <v>2125.4</v>
      </c>
      <c r="E45" s="15">
        <f t="shared" ref="E45:H45" si="14">E46+E47+E48+E49</f>
        <v>2125.4</v>
      </c>
      <c r="F45" s="15">
        <f t="shared" si="14"/>
        <v>2125.4</v>
      </c>
      <c r="G45" s="15">
        <f t="shared" si="14"/>
        <v>2125.4</v>
      </c>
      <c r="H45" s="15">
        <f t="shared" si="14"/>
        <v>2125.4</v>
      </c>
      <c r="I45" s="15">
        <f>SUM(D45:H45)</f>
        <v>10627</v>
      </c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31.5" x14ac:dyDescent="0.25">
      <c r="A46" s="81"/>
      <c r="B46" s="110"/>
      <c r="C46" s="2" t="s">
        <v>13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15">
        <f>SUM(D46:H46)</f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ht="31.5" x14ac:dyDescent="0.25">
      <c r="A47" s="81"/>
      <c r="B47" s="110"/>
      <c r="C47" s="2" t="s">
        <v>14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5">
        <f t="shared" si="13"/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ht="31.5" x14ac:dyDescent="0.25">
      <c r="A48" s="81"/>
      <c r="B48" s="110"/>
      <c r="C48" s="2" t="s">
        <v>59</v>
      </c>
      <c r="D48" s="21">
        <v>2125.4</v>
      </c>
      <c r="E48" s="21">
        <v>2125.4</v>
      </c>
      <c r="F48" s="21">
        <v>2125.4</v>
      </c>
      <c r="G48" s="21">
        <v>2125.4</v>
      </c>
      <c r="H48" s="21">
        <v>2125.4</v>
      </c>
      <c r="I48" s="15">
        <f>SUM(D48:H48)</f>
        <v>10627</v>
      </c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78.75" customHeight="1" x14ac:dyDescent="0.25">
      <c r="A49" s="81"/>
      <c r="B49" s="110"/>
      <c r="C49" s="2" t="s">
        <v>60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15">
        <f t="shared" si="13"/>
        <v>0</v>
      </c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ht="15.95" customHeight="1" x14ac:dyDescent="0.25">
      <c r="A50" s="81" t="s">
        <v>29</v>
      </c>
      <c r="B50" s="110" t="s">
        <v>64</v>
      </c>
      <c r="C50" s="2" t="s">
        <v>12</v>
      </c>
      <c r="D50" s="15">
        <f>D51+D52+D53+D54</f>
        <v>0</v>
      </c>
      <c r="E50" s="15">
        <f t="shared" ref="E50:H50" si="15">E51+E52+E53+E54</f>
        <v>0</v>
      </c>
      <c r="F50" s="15">
        <f t="shared" si="15"/>
        <v>0</v>
      </c>
      <c r="G50" s="15">
        <f t="shared" si="15"/>
        <v>0</v>
      </c>
      <c r="H50" s="15">
        <f t="shared" si="15"/>
        <v>0</v>
      </c>
      <c r="I50" s="15">
        <f>SUM(D50:H50)</f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31.5" x14ac:dyDescent="0.25">
      <c r="A51" s="81"/>
      <c r="B51" s="110"/>
      <c r="C51" s="2" t="s">
        <v>13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5">
        <f t="shared" ref="I51:I52" si="16">SUM(D51:H51)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31.5" x14ac:dyDescent="0.25">
      <c r="A52" s="81"/>
      <c r="B52" s="110"/>
      <c r="C52" s="2" t="s">
        <v>14</v>
      </c>
      <c r="D52" s="16" t="s">
        <v>16</v>
      </c>
      <c r="E52" s="16" t="s">
        <v>16</v>
      </c>
      <c r="F52" s="16" t="s">
        <v>16</v>
      </c>
      <c r="G52" s="16" t="s">
        <v>16</v>
      </c>
      <c r="H52" s="16" t="s">
        <v>16</v>
      </c>
      <c r="I52" s="15">
        <f t="shared" si="16"/>
        <v>0</v>
      </c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31.5" x14ac:dyDescent="0.25">
      <c r="A53" s="81"/>
      <c r="B53" s="110"/>
      <c r="C53" s="2" t="s">
        <v>59</v>
      </c>
      <c r="D53" s="16">
        <v>0</v>
      </c>
      <c r="E53" s="16">
        <v>0</v>
      </c>
      <c r="F53" s="16" t="s">
        <v>16</v>
      </c>
      <c r="G53" s="16" t="s">
        <v>16</v>
      </c>
      <c r="H53" s="16" t="s">
        <v>16</v>
      </c>
      <c r="I53" s="15">
        <f>SUM(D53:H53)</f>
        <v>0</v>
      </c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63" x14ac:dyDescent="0.25">
      <c r="A54" s="81"/>
      <c r="B54" s="110"/>
      <c r="C54" s="2" t="s">
        <v>60</v>
      </c>
      <c r="D54" s="16" t="s">
        <v>16</v>
      </c>
      <c r="E54" s="16" t="s">
        <v>16</v>
      </c>
      <c r="F54" s="16" t="s">
        <v>16</v>
      </c>
      <c r="G54" s="16" t="s">
        <v>16</v>
      </c>
      <c r="H54" s="16" t="s">
        <v>16</v>
      </c>
      <c r="I54" s="15">
        <f>SUM(D54:H54)</f>
        <v>0</v>
      </c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5.75" x14ac:dyDescent="0.25">
      <c r="A55" s="60" t="s">
        <v>30</v>
      </c>
      <c r="B55" s="99" t="s">
        <v>81</v>
      </c>
      <c r="C55" s="2" t="s">
        <v>12</v>
      </c>
      <c r="D55" s="15">
        <f>D56+D57+D58+D59</f>
        <v>437.8</v>
      </c>
      <c r="E55" s="15">
        <f t="shared" ref="E55:H55" si="17">E56+E57+E58+E59</f>
        <v>437.8</v>
      </c>
      <c r="F55" s="15">
        <f t="shared" si="17"/>
        <v>437.8</v>
      </c>
      <c r="G55" s="15">
        <f t="shared" si="17"/>
        <v>437.8</v>
      </c>
      <c r="H55" s="15">
        <f t="shared" si="17"/>
        <v>437.8</v>
      </c>
      <c r="I55" s="15">
        <f>SUM(D55:H55)</f>
        <v>2189</v>
      </c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31.5" x14ac:dyDescent="0.25">
      <c r="A56" s="61"/>
      <c r="B56" s="100"/>
      <c r="C56" s="2" t="s">
        <v>13</v>
      </c>
      <c r="D56" s="16" t="s">
        <v>16</v>
      </c>
      <c r="E56" s="16" t="s">
        <v>16</v>
      </c>
      <c r="F56" s="16" t="s">
        <v>16</v>
      </c>
      <c r="G56" s="16" t="s">
        <v>16</v>
      </c>
      <c r="H56" s="16" t="s">
        <v>16</v>
      </c>
      <c r="I56" s="15">
        <f t="shared" ref="I56:I59" si="18">SUM(D56:H56)</f>
        <v>0</v>
      </c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31.5" x14ac:dyDescent="0.25">
      <c r="A57" s="61"/>
      <c r="B57" s="100"/>
      <c r="C57" s="2" t="s">
        <v>14</v>
      </c>
      <c r="D57" s="17" t="s">
        <v>16</v>
      </c>
      <c r="E57" s="17" t="s">
        <v>16</v>
      </c>
      <c r="F57" s="17" t="s">
        <v>16</v>
      </c>
      <c r="G57" s="16">
        <v>0</v>
      </c>
      <c r="H57" s="17">
        <v>0</v>
      </c>
      <c r="I57" s="15">
        <f t="shared" si="18"/>
        <v>0</v>
      </c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ht="31.5" x14ac:dyDescent="0.25">
      <c r="A58" s="61"/>
      <c r="B58" s="100"/>
      <c r="C58" s="2" t="s">
        <v>59</v>
      </c>
      <c r="D58" s="16">
        <v>437.8</v>
      </c>
      <c r="E58" s="16">
        <v>437.8</v>
      </c>
      <c r="F58" s="16">
        <v>437.8</v>
      </c>
      <c r="G58" s="16">
        <v>437.8</v>
      </c>
      <c r="H58" s="16">
        <v>437.8</v>
      </c>
      <c r="I58" s="15">
        <f t="shared" si="18"/>
        <v>2189</v>
      </c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18.5" customHeight="1" x14ac:dyDescent="0.25">
      <c r="A59" s="62"/>
      <c r="B59" s="101"/>
      <c r="C59" s="2" t="s">
        <v>60</v>
      </c>
      <c r="D59" s="16" t="s">
        <v>16</v>
      </c>
      <c r="E59" s="16" t="s">
        <v>16</v>
      </c>
      <c r="F59" s="16" t="s">
        <v>16</v>
      </c>
      <c r="G59" s="16" t="s">
        <v>16</v>
      </c>
      <c r="H59" s="16" t="s">
        <v>16</v>
      </c>
      <c r="I59" s="15">
        <f t="shared" si="18"/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23.25" customHeight="1" x14ac:dyDescent="0.25">
      <c r="A60" s="60" t="s">
        <v>32</v>
      </c>
      <c r="B60" s="99" t="s">
        <v>31</v>
      </c>
      <c r="C60" s="2" t="s">
        <v>12</v>
      </c>
      <c r="D60" s="15">
        <f>D61+D62+D63+D64</f>
        <v>712.5</v>
      </c>
      <c r="E60" s="15">
        <f t="shared" ref="E60:H60" si="19">E61+E62+E63+E64</f>
        <v>712.5</v>
      </c>
      <c r="F60" s="15">
        <f t="shared" si="19"/>
        <v>712.5</v>
      </c>
      <c r="G60" s="15">
        <f t="shared" si="19"/>
        <v>712.5</v>
      </c>
      <c r="H60" s="15">
        <f t="shared" si="19"/>
        <v>712.5</v>
      </c>
      <c r="I60" s="15">
        <f>SUM(D60:H60)</f>
        <v>3562.5</v>
      </c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34.5" customHeight="1" x14ac:dyDescent="0.25">
      <c r="A61" s="61"/>
      <c r="B61" s="100"/>
      <c r="C61" s="2" t="s">
        <v>13</v>
      </c>
      <c r="D61" s="16" t="s">
        <v>16</v>
      </c>
      <c r="E61" s="16" t="s">
        <v>16</v>
      </c>
      <c r="F61" s="16" t="s">
        <v>16</v>
      </c>
      <c r="G61" s="16" t="s">
        <v>16</v>
      </c>
      <c r="H61" s="16" t="s">
        <v>16</v>
      </c>
      <c r="I61" s="15">
        <f t="shared" ref="I61:I64" si="20">SUM(D61:H61)</f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ht="39" customHeight="1" x14ac:dyDescent="0.25">
      <c r="A62" s="61"/>
      <c r="B62" s="100"/>
      <c r="C62" s="2" t="s">
        <v>14</v>
      </c>
      <c r="D62" s="16" t="s">
        <v>16</v>
      </c>
      <c r="E62" s="16" t="s">
        <v>16</v>
      </c>
      <c r="F62" s="16" t="s">
        <v>16</v>
      </c>
      <c r="G62" s="16" t="s">
        <v>16</v>
      </c>
      <c r="H62" s="16" t="s">
        <v>16</v>
      </c>
      <c r="I62" s="15">
        <f t="shared" si="20"/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35.25" customHeight="1" x14ac:dyDescent="0.25">
      <c r="A63" s="61"/>
      <c r="B63" s="100"/>
      <c r="C63" s="2" t="s">
        <v>59</v>
      </c>
      <c r="D63" s="16">
        <v>712.5</v>
      </c>
      <c r="E63" s="16">
        <v>712.5</v>
      </c>
      <c r="F63" s="16">
        <v>712.5</v>
      </c>
      <c r="G63" s="16">
        <v>712.5</v>
      </c>
      <c r="H63" s="16">
        <v>712.5</v>
      </c>
      <c r="I63" s="15">
        <f t="shared" si="20"/>
        <v>3562.5</v>
      </c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ht="63" customHeight="1" x14ac:dyDescent="0.25">
      <c r="A64" s="62"/>
      <c r="B64" s="101"/>
      <c r="C64" s="2" t="s">
        <v>60</v>
      </c>
      <c r="D64" s="16" t="s">
        <v>16</v>
      </c>
      <c r="E64" s="16" t="s">
        <v>16</v>
      </c>
      <c r="F64" s="16" t="s">
        <v>16</v>
      </c>
      <c r="G64" s="16" t="s">
        <v>16</v>
      </c>
      <c r="H64" s="16" t="s">
        <v>16</v>
      </c>
      <c r="I64" s="15">
        <f t="shared" si="20"/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ht="33.75" customHeight="1" x14ac:dyDescent="0.25">
      <c r="A65" s="60" t="s">
        <v>33</v>
      </c>
      <c r="B65" s="102" t="s">
        <v>65</v>
      </c>
      <c r="C65" s="38" t="s">
        <v>12</v>
      </c>
      <c r="D65" s="20">
        <f>D66+D67+D68+D69</f>
        <v>189</v>
      </c>
      <c r="E65" s="20">
        <f t="shared" ref="E65:G65" si="21">E66+E67+E68+E69</f>
        <v>0</v>
      </c>
      <c r="F65" s="20">
        <f t="shared" si="21"/>
        <v>0</v>
      </c>
      <c r="G65" s="20">
        <f t="shared" si="21"/>
        <v>110</v>
      </c>
      <c r="H65" s="20">
        <f>H66+H67+H68+H69</f>
        <v>110</v>
      </c>
      <c r="I65" s="20">
        <f>SUM(D65:H65)</f>
        <v>409</v>
      </c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ht="33.75" customHeight="1" x14ac:dyDescent="0.25">
      <c r="A66" s="61"/>
      <c r="B66" s="103"/>
      <c r="C66" s="38" t="s">
        <v>13</v>
      </c>
      <c r="D66" s="24">
        <v>189</v>
      </c>
      <c r="E66" s="24">
        <v>0</v>
      </c>
      <c r="F66" s="24">
        <v>0</v>
      </c>
      <c r="G66" s="24">
        <v>110</v>
      </c>
      <c r="H66" s="24">
        <v>110</v>
      </c>
      <c r="I66" s="20">
        <f t="shared" ref="I66:I69" si="22">SUM(D66:H66)</f>
        <v>409</v>
      </c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ht="33.75" customHeight="1" x14ac:dyDescent="0.25">
      <c r="A67" s="61"/>
      <c r="B67" s="103"/>
      <c r="C67" s="38" t="s">
        <v>14</v>
      </c>
      <c r="D67" s="24" t="s">
        <v>16</v>
      </c>
      <c r="E67" s="24" t="s">
        <v>16</v>
      </c>
      <c r="F67" s="24" t="s">
        <v>16</v>
      </c>
      <c r="G67" s="24" t="s">
        <v>16</v>
      </c>
      <c r="H67" s="24" t="s">
        <v>16</v>
      </c>
      <c r="I67" s="20">
        <f t="shared" si="22"/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ht="33.75" customHeight="1" x14ac:dyDescent="0.25">
      <c r="A68" s="61"/>
      <c r="B68" s="103"/>
      <c r="C68" s="38" t="s">
        <v>59</v>
      </c>
      <c r="D68" s="24" t="s">
        <v>16</v>
      </c>
      <c r="E68" s="24" t="s">
        <v>16</v>
      </c>
      <c r="F68" s="24" t="s">
        <v>16</v>
      </c>
      <c r="G68" s="24" t="s">
        <v>16</v>
      </c>
      <c r="H68" s="24" t="s">
        <v>16</v>
      </c>
      <c r="I68" s="20">
        <f t="shared" si="22"/>
        <v>0</v>
      </c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ht="82.5" customHeight="1" x14ac:dyDescent="0.25">
      <c r="A69" s="62"/>
      <c r="B69" s="104"/>
      <c r="C69" s="38" t="s">
        <v>60</v>
      </c>
      <c r="D69" s="24" t="s">
        <v>16</v>
      </c>
      <c r="E69" s="24" t="s">
        <v>16</v>
      </c>
      <c r="F69" s="24" t="s">
        <v>16</v>
      </c>
      <c r="G69" s="24" t="s">
        <v>16</v>
      </c>
      <c r="H69" s="24" t="s">
        <v>16</v>
      </c>
      <c r="I69" s="20">
        <f t="shared" si="22"/>
        <v>0</v>
      </c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26.25" customHeight="1" x14ac:dyDescent="0.25">
      <c r="A70" s="60" t="s">
        <v>82</v>
      </c>
      <c r="B70" s="99" t="s">
        <v>83</v>
      </c>
      <c r="C70" s="2" t="s">
        <v>12</v>
      </c>
      <c r="D70" s="20">
        <f>D71+D72+D73+D74</f>
        <v>5545.2</v>
      </c>
      <c r="E70" s="20">
        <f t="shared" ref="E70:H70" si="23">E71+E72+E73+E74</f>
        <v>5545.2</v>
      </c>
      <c r="F70" s="20">
        <f t="shared" si="23"/>
        <v>5545.2</v>
      </c>
      <c r="G70" s="20">
        <f t="shared" si="23"/>
        <v>5545.2</v>
      </c>
      <c r="H70" s="20">
        <f t="shared" si="23"/>
        <v>5545.2</v>
      </c>
      <c r="I70" s="20">
        <f>SUM(D70:H70)</f>
        <v>27726</v>
      </c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33.75" customHeight="1" x14ac:dyDescent="0.25">
      <c r="A71" s="61"/>
      <c r="B71" s="100"/>
      <c r="C71" s="2" t="s">
        <v>13</v>
      </c>
      <c r="D71" s="21" t="s">
        <v>16</v>
      </c>
      <c r="E71" s="21" t="s">
        <v>16</v>
      </c>
      <c r="F71" s="21" t="s">
        <v>16</v>
      </c>
      <c r="G71" s="21" t="s">
        <v>16</v>
      </c>
      <c r="H71" s="21" t="s">
        <v>16</v>
      </c>
      <c r="I71" s="20">
        <f t="shared" ref="I71:I74" si="24">SUM(D71:H71)</f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33.75" customHeight="1" x14ac:dyDescent="0.25">
      <c r="A72" s="61"/>
      <c r="B72" s="100"/>
      <c r="C72" s="2" t="s">
        <v>14</v>
      </c>
      <c r="D72" s="21" t="s">
        <v>16</v>
      </c>
      <c r="E72" s="21" t="s">
        <v>16</v>
      </c>
      <c r="F72" s="21" t="s">
        <v>16</v>
      </c>
      <c r="G72" s="21" t="s">
        <v>16</v>
      </c>
      <c r="H72" s="21" t="s">
        <v>16</v>
      </c>
      <c r="I72" s="20">
        <f t="shared" si="24"/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33.75" customHeight="1" x14ac:dyDescent="0.25">
      <c r="A73" s="61"/>
      <c r="B73" s="100"/>
      <c r="C73" s="2" t="s">
        <v>59</v>
      </c>
      <c r="D73" s="21">
        <v>5545.2</v>
      </c>
      <c r="E73" s="21">
        <v>5545.2</v>
      </c>
      <c r="F73" s="21">
        <v>5545.2</v>
      </c>
      <c r="G73" s="21">
        <v>5545.2</v>
      </c>
      <c r="H73" s="21">
        <v>5545.2</v>
      </c>
      <c r="I73" s="20">
        <f t="shared" si="24"/>
        <v>27726</v>
      </c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60.75" customHeight="1" x14ac:dyDescent="0.25">
      <c r="A74" s="62"/>
      <c r="B74" s="101"/>
      <c r="C74" s="2" t="s">
        <v>60</v>
      </c>
      <c r="D74" s="21" t="s">
        <v>16</v>
      </c>
      <c r="E74" s="21" t="s">
        <v>16</v>
      </c>
      <c r="F74" s="21" t="s">
        <v>16</v>
      </c>
      <c r="G74" s="21" t="s">
        <v>16</v>
      </c>
      <c r="H74" s="21" t="s">
        <v>16</v>
      </c>
      <c r="I74" s="20">
        <f t="shared" si="24"/>
        <v>0</v>
      </c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23.25" customHeight="1" x14ac:dyDescent="0.25">
      <c r="A75" s="60" t="s">
        <v>92</v>
      </c>
      <c r="B75" s="102" t="s">
        <v>93</v>
      </c>
      <c r="C75" s="38" t="s">
        <v>12</v>
      </c>
      <c r="D75" s="20">
        <f>D76+D77+D78</f>
        <v>296.39999999999998</v>
      </c>
      <c r="E75" s="20">
        <f t="shared" ref="E75:H75" si="25">E76+E77+E78</f>
        <v>296.39999999999998</v>
      </c>
      <c r="F75" s="20">
        <f t="shared" si="25"/>
        <v>296.39999999999998</v>
      </c>
      <c r="G75" s="20">
        <f t="shared" si="25"/>
        <v>296.39999999999998</v>
      </c>
      <c r="H75" s="20">
        <f t="shared" si="25"/>
        <v>296.39999999999998</v>
      </c>
      <c r="I75" s="20">
        <f>D75+E75+F75+G75+H75</f>
        <v>1482</v>
      </c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36" customHeight="1" x14ac:dyDescent="0.25">
      <c r="A76" s="61"/>
      <c r="B76" s="103"/>
      <c r="C76" s="38" t="s">
        <v>13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0">
        <f t="shared" ref="I76:I79" si="26">D76+E76+F76+G76+H76</f>
        <v>0</v>
      </c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37.5" customHeight="1" x14ac:dyDescent="0.25">
      <c r="A77" s="61"/>
      <c r="B77" s="103"/>
      <c r="C77" s="38" t="s">
        <v>14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0">
        <f t="shared" si="26"/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31.5" customHeight="1" x14ac:dyDescent="0.25">
      <c r="A78" s="61"/>
      <c r="B78" s="103"/>
      <c r="C78" s="38" t="s">
        <v>59</v>
      </c>
      <c r="D78" s="24">
        <v>296.39999999999998</v>
      </c>
      <c r="E78" s="24">
        <v>296.39999999999998</v>
      </c>
      <c r="F78" s="24">
        <v>296.39999999999998</v>
      </c>
      <c r="G78" s="24">
        <v>296.39999999999998</v>
      </c>
      <c r="H78" s="24">
        <v>296.39999999999998</v>
      </c>
      <c r="I78" s="20">
        <f t="shared" si="26"/>
        <v>1482</v>
      </c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ht="66.75" customHeight="1" x14ac:dyDescent="0.25">
      <c r="A79" s="62"/>
      <c r="B79" s="104"/>
      <c r="C79" s="38" t="s">
        <v>60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0">
        <f t="shared" si="26"/>
        <v>0</v>
      </c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ht="29.25" customHeight="1" x14ac:dyDescent="0.25">
      <c r="A80" s="60" t="s">
        <v>94</v>
      </c>
      <c r="B80" s="102" t="s">
        <v>107</v>
      </c>
      <c r="C80" s="38" t="s">
        <v>12</v>
      </c>
      <c r="D80" s="20">
        <f>D81+D82+D83+D84</f>
        <v>223.7</v>
      </c>
      <c r="E80" s="20">
        <f t="shared" ref="E80:H80" si="27">E81+E82+E83+E84</f>
        <v>0</v>
      </c>
      <c r="F80" s="20">
        <f t="shared" si="27"/>
        <v>0</v>
      </c>
      <c r="G80" s="20">
        <f t="shared" si="27"/>
        <v>0</v>
      </c>
      <c r="H80" s="20">
        <f t="shared" si="27"/>
        <v>0</v>
      </c>
      <c r="I80" s="20">
        <f>I81+I82+I83+I84</f>
        <v>223.7</v>
      </c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ht="22.5" customHeight="1" x14ac:dyDescent="0.25">
      <c r="A81" s="61"/>
      <c r="B81" s="103"/>
      <c r="C81" s="38" t="s">
        <v>13</v>
      </c>
      <c r="D81" s="24">
        <v>223.7</v>
      </c>
      <c r="E81" s="24">
        <v>0</v>
      </c>
      <c r="F81" s="24">
        <v>0</v>
      </c>
      <c r="G81" s="24">
        <v>0</v>
      </c>
      <c r="H81" s="24">
        <v>0</v>
      </c>
      <c r="I81" s="20">
        <f>D81+E81+F81+G81+H81</f>
        <v>223.7</v>
      </c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ht="37.5" customHeight="1" x14ac:dyDescent="0.25">
      <c r="A82" s="61"/>
      <c r="B82" s="103"/>
      <c r="C82" s="38" t="s">
        <v>14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0">
        <f t="shared" ref="I82:I84" si="28">D82+E82+F82+G82+H82</f>
        <v>0</v>
      </c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ht="42" customHeight="1" x14ac:dyDescent="0.25">
      <c r="A83" s="61"/>
      <c r="B83" s="103"/>
      <c r="C83" s="38" t="s">
        <v>59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0">
        <f t="shared" si="28"/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ht="51.75" customHeight="1" x14ac:dyDescent="0.25">
      <c r="A84" s="62"/>
      <c r="B84" s="104"/>
      <c r="C84" s="38" t="s">
        <v>60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0">
        <f t="shared" si="28"/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ht="22.5" customHeight="1" x14ac:dyDescent="0.25">
      <c r="A85" s="105" t="s">
        <v>34</v>
      </c>
      <c r="B85" s="106"/>
      <c r="C85" s="106"/>
      <c r="D85" s="106"/>
      <c r="E85" s="106"/>
      <c r="F85" s="106"/>
      <c r="G85" s="106"/>
      <c r="H85" s="106"/>
      <c r="I85" s="10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33.75" customHeight="1" x14ac:dyDescent="0.25">
      <c r="A86" s="60" t="s">
        <v>36</v>
      </c>
      <c r="B86" s="99" t="s">
        <v>84</v>
      </c>
      <c r="C86" s="8" t="s">
        <v>12</v>
      </c>
      <c r="D86" s="20">
        <f>D87+D88+D89+D90</f>
        <v>7704.7</v>
      </c>
      <c r="E86" s="20">
        <f t="shared" ref="E86:H86" si="29">E87+E88+E89+E90</f>
        <v>10993.8</v>
      </c>
      <c r="F86" s="20">
        <f t="shared" si="29"/>
        <v>10993.8</v>
      </c>
      <c r="G86" s="20">
        <f t="shared" si="29"/>
        <v>11067.4</v>
      </c>
      <c r="H86" s="20">
        <f t="shared" si="29"/>
        <v>11067.4</v>
      </c>
      <c r="I86" s="20">
        <f>SUM(D86:H86)</f>
        <v>51827.1</v>
      </c>
      <c r="J86" s="7"/>
      <c r="K86" s="34"/>
      <c r="L86" s="34"/>
      <c r="M86" s="34"/>
      <c r="N86" s="34"/>
      <c r="O86" s="7"/>
      <c r="P86" s="7"/>
      <c r="Q86" s="7"/>
      <c r="R86" s="7"/>
      <c r="S86" s="7"/>
    </row>
    <row r="87" spans="1:19" ht="33.75" customHeight="1" x14ac:dyDescent="0.25">
      <c r="A87" s="61"/>
      <c r="B87" s="100"/>
      <c r="C87" s="8" t="s">
        <v>13</v>
      </c>
      <c r="D87" s="21">
        <v>7704.7</v>
      </c>
      <c r="E87" s="21">
        <v>10993.8</v>
      </c>
      <c r="F87" s="21">
        <v>10993.8</v>
      </c>
      <c r="G87" s="21">
        <v>11067.4</v>
      </c>
      <c r="H87" s="21">
        <v>11067.4</v>
      </c>
      <c r="I87" s="20">
        <f>SUM(D87:H87)</f>
        <v>51827.1</v>
      </c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33.75" customHeight="1" x14ac:dyDescent="0.25">
      <c r="A88" s="61"/>
      <c r="B88" s="100"/>
      <c r="C88" s="8" t="s">
        <v>14</v>
      </c>
      <c r="D88" s="21" t="s">
        <v>16</v>
      </c>
      <c r="E88" s="21" t="s">
        <v>16</v>
      </c>
      <c r="F88" s="21" t="s">
        <v>16</v>
      </c>
      <c r="G88" s="21" t="s">
        <v>16</v>
      </c>
      <c r="H88" s="21" t="s">
        <v>16</v>
      </c>
      <c r="I88" s="20">
        <f t="shared" ref="I88:I90" si="30">SUM(D88:H88)</f>
        <v>0</v>
      </c>
      <c r="J88" s="9"/>
      <c r="K88" s="7"/>
      <c r="L88" s="7"/>
      <c r="M88" s="7"/>
      <c r="N88" s="7"/>
      <c r="O88" s="7"/>
      <c r="P88" s="7"/>
      <c r="Q88" s="7"/>
      <c r="R88" s="7"/>
      <c r="S88" s="7"/>
    </row>
    <row r="89" spans="1:19" ht="33.75" customHeight="1" x14ac:dyDescent="0.25">
      <c r="A89" s="61"/>
      <c r="B89" s="100"/>
      <c r="C89" s="8" t="s">
        <v>59</v>
      </c>
      <c r="D89" s="21" t="s">
        <v>16</v>
      </c>
      <c r="E89" s="21" t="s">
        <v>16</v>
      </c>
      <c r="F89" s="21" t="s">
        <v>16</v>
      </c>
      <c r="G89" s="21" t="s">
        <v>16</v>
      </c>
      <c r="H89" s="21" t="s">
        <v>16</v>
      </c>
      <c r="I89" s="20">
        <f t="shared" si="30"/>
        <v>0</v>
      </c>
      <c r="J89" s="9"/>
      <c r="K89" s="7"/>
      <c r="L89" s="7"/>
      <c r="M89" s="7"/>
      <c r="N89" s="7"/>
      <c r="O89" s="7"/>
      <c r="P89" s="7"/>
      <c r="Q89" s="7"/>
      <c r="R89" s="7"/>
      <c r="S89" s="7"/>
    </row>
    <row r="90" spans="1:19" ht="33.75" customHeight="1" x14ac:dyDescent="0.25">
      <c r="A90" s="62"/>
      <c r="B90" s="101"/>
      <c r="C90" s="10" t="s">
        <v>60</v>
      </c>
      <c r="D90" s="21" t="s">
        <v>16</v>
      </c>
      <c r="E90" s="21" t="s">
        <v>16</v>
      </c>
      <c r="F90" s="21" t="s">
        <v>16</v>
      </c>
      <c r="G90" s="21" t="s">
        <v>16</v>
      </c>
      <c r="H90" s="21" t="s">
        <v>16</v>
      </c>
      <c r="I90" s="20">
        <f t="shared" si="30"/>
        <v>0</v>
      </c>
      <c r="J90" s="11"/>
      <c r="K90" s="7"/>
      <c r="L90" s="7"/>
      <c r="M90" s="7"/>
      <c r="N90" s="7"/>
      <c r="O90" s="7"/>
      <c r="P90" s="7"/>
      <c r="Q90" s="7"/>
      <c r="R90" s="7"/>
      <c r="S90" s="7"/>
    </row>
    <row r="91" spans="1:19" ht="33.75" customHeight="1" x14ac:dyDescent="0.25">
      <c r="A91" s="60" t="s">
        <v>37</v>
      </c>
      <c r="B91" s="60" t="s">
        <v>35</v>
      </c>
      <c r="C91" s="10" t="s">
        <v>12</v>
      </c>
      <c r="D91" s="20">
        <f>D92+D93+D94+D95</f>
        <v>300</v>
      </c>
      <c r="E91" s="20">
        <f t="shared" ref="E91:H91" si="31">E92+E93+E94+E95</f>
        <v>0</v>
      </c>
      <c r="F91" s="20">
        <f t="shared" si="31"/>
        <v>0</v>
      </c>
      <c r="G91" s="20">
        <f t="shared" si="31"/>
        <v>290</v>
      </c>
      <c r="H91" s="20">
        <f t="shared" si="31"/>
        <v>290</v>
      </c>
      <c r="I91" s="20">
        <f>SUM(D91:H91)</f>
        <v>880</v>
      </c>
      <c r="J91" s="11"/>
      <c r="K91" s="7"/>
      <c r="L91" s="7"/>
      <c r="M91" s="7"/>
      <c r="N91" s="7"/>
      <c r="O91" s="7"/>
      <c r="P91" s="7"/>
      <c r="Q91" s="7"/>
      <c r="R91" s="7"/>
      <c r="S91" s="7"/>
    </row>
    <row r="92" spans="1:19" ht="33.75" customHeight="1" x14ac:dyDescent="0.25">
      <c r="A92" s="61"/>
      <c r="B92" s="61"/>
      <c r="C92" s="10" t="s">
        <v>13</v>
      </c>
      <c r="D92" s="21">
        <v>300</v>
      </c>
      <c r="E92" s="21">
        <v>0</v>
      </c>
      <c r="F92" s="21">
        <v>0</v>
      </c>
      <c r="G92" s="21">
        <v>290</v>
      </c>
      <c r="H92" s="21">
        <v>290</v>
      </c>
      <c r="I92" s="20">
        <f t="shared" ref="I92:I95" si="32">SUM(D92:H92)</f>
        <v>880</v>
      </c>
      <c r="J92" s="11"/>
      <c r="K92" s="7"/>
      <c r="L92" s="7"/>
      <c r="M92" s="7"/>
      <c r="N92" s="7"/>
      <c r="O92" s="7"/>
      <c r="P92" s="7"/>
      <c r="Q92" s="7"/>
      <c r="R92" s="7"/>
      <c r="S92" s="7"/>
    </row>
    <row r="93" spans="1:19" ht="33.75" customHeight="1" x14ac:dyDescent="0.25">
      <c r="A93" s="61"/>
      <c r="B93" s="61"/>
      <c r="C93" s="10" t="s">
        <v>14</v>
      </c>
      <c r="D93" s="21" t="s">
        <v>16</v>
      </c>
      <c r="E93" s="21" t="s">
        <v>16</v>
      </c>
      <c r="F93" s="21" t="s">
        <v>16</v>
      </c>
      <c r="G93" s="21" t="s">
        <v>16</v>
      </c>
      <c r="H93" s="21" t="s">
        <v>16</v>
      </c>
      <c r="I93" s="20">
        <f t="shared" si="32"/>
        <v>0</v>
      </c>
      <c r="J93" s="11"/>
      <c r="K93" s="7"/>
      <c r="L93" s="7"/>
      <c r="M93" s="7"/>
      <c r="N93" s="7"/>
      <c r="O93" s="7"/>
      <c r="P93" s="7"/>
      <c r="Q93" s="7"/>
      <c r="R93" s="7"/>
      <c r="S93" s="7"/>
    </row>
    <row r="94" spans="1:19" ht="33.75" customHeight="1" x14ac:dyDescent="0.25">
      <c r="A94" s="61"/>
      <c r="B94" s="61"/>
      <c r="C94" s="10" t="s">
        <v>59</v>
      </c>
      <c r="D94" s="21" t="s">
        <v>16</v>
      </c>
      <c r="E94" s="21" t="s">
        <v>16</v>
      </c>
      <c r="F94" s="21" t="s">
        <v>16</v>
      </c>
      <c r="G94" s="21" t="s">
        <v>16</v>
      </c>
      <c r="H94" s="21" t="s">
        <v>16</v>
      </c>
      <c r="I94" s="20">
        <f t="shared" si="32"/>
        <v>0</v>
      </c>
      <c r="J94" s="11"/>
      <c r="K94" s="7"/>
      <c r="L94" s="7"/>
      <c r="M94" s="7"/>
      <c r="N94" s="7"/>
      <c r="O94" s="7"/>
      <c r="P94" s="7"/>
      <c r="Q94" s="7"/>
      <c r="R94" s="7"/>
      <c r="S94" s="7"/>
    </row>
    <row r="95" spans="1:19" ht="33.75" customHeight="1" x14ac:dyDescent="0.25">
      <c r="A95" s="62"/>
      <c r="B95" s="62"/>
      <c r="C95" s="10" t="s">
        <v>60</v>
      </c>
      <c r="D95" s="21" t="s">
        <v>16</v>
      </c>
      <c r="E95" s="21" t="s">
        <v>16</v>
      </c>
      <c r="F95" s="21" t="s">
        <v>16</v>
      </c>
      <c r="G95" s="21" t="s">
        <v>16</v>
      </c>
      <c r="H95" s="21" t="s">
        <v>16</v>
      </c>
      <c r="I95" s="20">
        <f t="shared" si="32"/>
        <v>0</v>
      </c>
      <c r="J95" s="11"/>
      <c r="K95" s="7"/>
      <c r="L95" s="7"/>
      <c r="M95" s="7"/>
      <c r="N95" s="7"/>
      <c r="O95" s="7"/>
      <c r="P95" s="7"/>
      <c r="Q95" s="7"/>
      <c r="R95" s="7"/>
      <c r="S95" s="7"/>
    </row>
    <row r="96" spans="1:19" ht="33.75" customHeight="1" x14ac:dyDescent="0.25">
      <c r="A96" s="60" t="s">
        <v>38</v>
      </c>
      <c r="B96" s="60" t="s">
        <v>85</v>
      </c>
      <c r="C96" s="10" t="s">
        <v>12</v>
      </c>
      <c r="D96" s="20">
        <f>D97+D98+D99+D100</f>
        <v>3171.2</v>
      </c>
      <c r="E96" s="20">
        <f t="shared" ref="E96:H96" si="33">E97+E98+E99+E100</f>
        <v>0</v>
      </c>
      <c r="F96" s="20">
        <f t="shared" si="33"/>
        <v>0</v>
      </c>
      <c r="G96" s="20">
        <f t="shared" si="33"/>
        <v>4146</v>
      </c>
      <c r="H96" s="20">
        <f t="shared" si="33"/>
        <v>4146</v>
      </c>
      <c r="I96" s="20">
        <f>SUM(D96:H96)</f>
        <v>11463.2</v>
      </c>
      <c r="J96" s="11"/>
      <c r="K96" s="7"/>
      <c r="L96" s="7"/>
      <c r="M96" s="7"/>
      <c r="N96" s="7"/>
      <c r="O96" s="7"/>
      <c r="P96" s="7"/>
      <c r="Q96" s="7"/>
      <c r="R96" s="7"/>
      <c r="S96" s="7"/>
    </row>
    <row r="97" spans="1:19" ht="33.75" customHeight="1" x14ac:dyDescent="0.25">
      <c r="A97" s="61"/>
      <c r="B97" s="61"/>
      <c r="C97" s="10" t="s">
        <v>13</v>
      </c>
      <c r="D97" s="21">
        <v>3171.2</v>
      </c>
      <c r="E97" s="21">
        <v>0</v>
      </c>
      <c r="F97" s="21">
        <v>0</v>
      </c>
      <c r="G97" s="21">
        <v>4146</v>
      </c>
      <c r="H97" s="21">
        <v>4146</v>
      </c>
      <c r="I97" s="20">
        <f t="shared" ref="I97:I100" si="34">SUM(D97:H97)</f>
        <v>11463.2</v>
      </c>
      <c r="J97" s="11"/>
      <c r="K97" s="7"/>
      <c r="L97" s="7"/>
      <c r="M97" s="7"/>
      <c r="N97" s="7"/>
      <c r="O97" s="7"/>
      <c r="P97" s="7"/>
      <c r="Q97" s="7"/>
      <c r="R97" s="7"/>
      <c r="S97" s="7"/>
    </row>
    <row r="98" spans="1:19" ht="33.75" customHeight="1" x14ac:dyDescent="0.25">
      <c r="A98" s="61"/>
      <c r="B98" s="61"/>
      <c r="C98" s="10" t="s">
        <v>14</v>
      </c>
      <c r="D98" s="21" t="s">
        <v>16</v>
      </c>
      <c r="E98" s="21" t="s">
        <v>16</v>
      </c>
      <c r="F98" s="21" t="s">
        <v>16</v>
      </c>
      <c r="G98" s="21" t="s">
        <v>16</v>
      </c>
      <c r="H98" s="21" t="s">
        <v>16</v>
      </c>
      <c r="I98" s="20">
        <f t="shared" si="34"/>
        <v>0</v>
      </c>
      <c r="J98" s="11"/>
      <c r="K98" s="7"/>
      <c r="L98" s="7"/>
      <c r="M98" s="7"/>
      <c r="N98" s="7"/>
      <c r="O98" s="7"/>
      <c r="P98" s="7"/>
      <c r="Q98" s="7"/>
      <c r="R98" s="7"/>
      <c r="S98" s="7"/>
    </row>
    <row r="99" spans="1:19" ht="33.75" customHeight="1" x14ac:dyDescent="0.25">
      <c r="A99" s="61"/>
      <c r="B99" s="61"/>
      <c r="C99" s="10" t="s">
        <v>59</v>
      </c>
      <c r="D99" s="21" t="s">
        <v>16</v>
      </c>
      <c r="E99" s="21" t="s">
        <v>16</v>
      </c>
      <c r="F99" s="21" t="s">
        <v>16</v>
      </c>
      <c r="G99" s="21" t="s">
        <v>16</v>
      </c>
      <c r="H99" s="21" t="s">
        <v>16</v>
      </c>
      <c r="I99" s="20">
        <f t="shared" si="34"/>
        <v>0</v>
      </c>
      <c r="J99" s="11"/>
      <c r="K99" s="7"/>
      <c r="L99" s="7"/>
      <c r="M99" s="7"/>
      <c r="N99" s="7"/>
      <c r="O99" s="7"/>
      <c r="P99" s="7"/>
      <c r="Q99" s="7"/>
      <c r="R99" s="7"/>
      <c r="S99" s="7"/>
    </row>
    <row r="100" spans="1:19" ht="33.75" customHeight="1" x14ac:dyDescent="0.25">
      <c r="A100" s="62"/>
      <c r="B100" s="62"/>
      <c r="C100" s="10" t="s">
        <v>60</v>
      </c>
      <c r="D100" s="21" t="s">
        <v>16</v>
      </c>
      <c r="E100" s="21" t="s">
        <v>16</v>
      </c>
      <c r="F100" s="21" t="s">
        <v>16</v>
      </c>
      <c r="G100" s="21" t="s">
        <v>16</v>
      </c>
      <c r="H100" s="21" t="s">
        <v>16</v>
      </c>
      <c r="I100" s="21">
        <f t="shared" si="34"/>
        <v>0</v>
      </c>
      <c r="J100" s="11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24" customHeight="1" x14ac:dyDescent="0.25">
      <c r="A101" s="18" t="s">
        <v>39</v>
      </c>
      <c r="B101" s="105" t="s">
        <v>1</v>
      </c>
      <c r="C101" s="106"/>
      <c r="D101" s="106"/>
      <c r="E101" s="106"/>
      <c r="F101" s="106"/>
      <c r="G101" s="106"/>
      <c r="H101" s="106"/>
      <c r="I101" s="107"/>
      <c r="J101" s="11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5.95" customHeight="1" x14ac:dyDescent="0.25">
      <c r="A102" s="81" t="s">
        <v>114</v>
      </c>
      <c r="B102" s="59" t="s">
        <v>17</v>
      </c>
      <c r="C102" s="2" t="s">
        <v>12</v>
      </c>
      <c r="D102" s="22">
        <f>D103+D104+D105+D106</f>
        <v>1000.2</v>
      </c>
      <c r="E102" s="22">
        <f t="shared" ref="E102:H102" si="35">E103+E104+E105+E106</f>
        <v>0</v>
      </c>
      <c r="F102" s="22">
        <f t="shared" si="35"/>
        <v>0</v>
      </c>
      <c r="G102" s="22">
        <f t="shared" si="35"/>
        <v>0</v>
      </c>
      <c r="H102" s="22">
        <f t="shared" si="35"/>
        <v>0</v>
      </c>
      <c r="I102" s="22">
        <f>SUM(D102:H102)</f>
        <v>1000.2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31.5" x14ac:dyDescent="0.25">
      <c r="A103" s="81"/>
      <c r="B103" s="59"/>
      <c r="C103" s="2" t="s">
        <v>13</v>
      </c>
      <c r="D103" s="23" t="s">
        <v>19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2">
        <f>D103+E103+F103+G103+H103</f>
        <v>0.2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31.5" x14ac:dyDescent="0.25">
      <c r="A104" s="81"/>
      <c r="B104" s="59"/>
      <c r="C104" s="2" t="s">
        <v>14</v>
      </c>
      <c r="D104" s="23">
        <v>0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2">
        <f t="shared" ref="I104:I105" si="36">D104+E104+F104+G104+H104</f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31.5" x14ac:dyDescent="0.25">
      <c r="A105" s="81"/>
      <c r="B105" s="59"/>
      <c r="C105" s="2" t="s">
        <v>59</v>
      </c>
      <c r="D105" s="23" t="s">
        <v>20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2">
        <f t="shared" si="36"/>
        <v>1000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63" x14ac:dyDescent="0.25">
      <c r="A106" s="81"/>
      <c r="B106" s="59"/>
      <c r="C106" s="2" t="s">
        <v>60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>
        <v>0</v>
      </c>
      <c r="I106" s="22">
        <f t="shared" ref="I106" si="37">SUM(D106:H106)</f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5.95" customHeight="1" x14ac:dyDescent="0.25">
      <c r="A107" s="19">
        <v>5</v>
      </c>
      <c r="B107" s="98" t="s">
        <v>2</v>
      </c>
      <c r="C107" s="98"/>
      <c r="D107" s="98"/>
      <c r="E107" s="98"/>
      <c r="F107" s="98"/>
      <c r="G107" s="98"/>
      <c r="H107" s="98"/>
      <c r="I107" s="98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5.95" customHeight="1" x14ac:dyDescent="0.25">
      <c r="A108" s="81" t="s">
        <v>115</v>
      </c>
      <c r="B108" s="59" t="s">
        <v>18</v>
      </c>
      <c r="C108" s="2" t="s">
        <v>12</v>
      </c>
      <c r="D108" s="20">
        <f>D109+D110+D111+D112</f>
        <v>2897</v>
      </c>
      <c r="E108" s="20">
        <f t="shared" ref="E108:H108" si="38">E109+E110+E111+E112</f>
        <v>1808.2</v>
      </c>
      <c r="F108" s="20">
        <f t="shared" si="38"/>
        <v>1808.2</v>
      </c>
      <c r="G108" s="20">
        <f t="shared" si="38"/>
        <v>0</v>
      </c>
      <c r="H108" s="20">
        <f t="shared" si="38"/>
        <v>0</v>
      </c>
      <c r="I108" s="20">
        <f>SUM(D108:H108)</f>
        <v>6513.4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31.5" x14ac:dyDescent="0.25">
      <c r="A109" s="81"/>
      <c r="B109" s="59"/>
      <c r="C109" s="2" t="s">
        <v>13</v>
      </c>
      <c r="D109" s="21">
        <v>0.6</v>
      </c>
      <c r="E109" s="21">
        <v>0.4</v>
      </c>
      <c r="F109" s="21">
        <v>0.4</v>
      </c>
      <c r="G109" s="21" t="s">
        <v>16</v>
      </c>
      <c r="H109" s="21" t="s">
        <v>16</v>
      </c>
      <c r="I109" s="20">
        <f t="shared" ref="I109:I112" si="39">SUM(D109:H109)</f>
        <v>1.4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31.5" x14ac:dyDescent="0.25">
      <c r="A110" s="81"/>
      <c r="B110" s="59"/>
      <c r="C110" s="2" t="s">
        <v>14</v>
      </c>
      <c r="D110" s="21">
        <v>0</v>
      </c>
      <c r="E110" s="21">
        <v>0</v>
      </c>
      <c r="F110" s="21" t="s">
        <v>16</v>
      </c>
      <c r="G110" s="21" t="s">
        <v>16</v>
      </c>
      <c r="H110" s="21" t="s">
        <v>16</v>
      </c>
      <c r="I110" s="20">
        <f t="shared" si="39"/>
        <v>0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31.5" x14ac:dyDescent="0.25">
      <c r="A111" s="81"/>
      <c r="B111" s="59"/>
      <c r="C111" s="2" t="s">
        <v>59</v>
      </c>
      <c r="D111" s="21">
        <v>2896.4</v>
      </c>
      <c r="E111" s="21">
        <v>1807.8</v>
      </c>
      <c r="F111" s="21">
        <v>1807.8</v>
      </c>
      <c r="G111" s="21" t="s">
        <v>16</v>
      </c>
      <c r="H111" s="21" t="s">
        <v>16</v>
      </c>
      <c r="I111" s="20">
        <f t="shared" si="39"/>
        <v>6512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68.25" customHeight="1" x14ac:dyDescent="0.25">
      <c r="A112" s="81"/>
      <c r="B112" s="59"/>
      <c r="C112" s="2" t="s">
        <v>60</v>
      </c>
      <c r="D112" s="21">
        <v>0</v>
      </c>
      <c r="E112" s="21">
        <v>0</v>
      </c>
      <c r="F112" s="21" t="s">
        <v>16</v>
      </c>
      <c r="G112" s="21" t="s">
        <v>16</v>
      </c>
      <c r="H112" s="21" t="s">
        <v>16</v>
      </c>
      <c r="I112" s="20">
        <f t="shared" si="39"/>
        <v>0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5.95" customHeight="1" x14ac:dyDescent="0.25">
      <c r="A113" s="25" t="s">
        <v>40</v>
      </c>
      <c r="B113" s="98" t="s">
        <v>3</v>
      </c>
      <c r="C113" s="98"/>
      <c r="D113" s="98"/>
      <c r="E113" s="98"/>
      <c r="F113" s="98"/>
      <c r="G113" s="98"/>
      <c r="H113" s="98"/>
      <c r="I113" s="98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5.95" customHeight="1" x14ac:dyDescent="0.25">
      <c r="A114" s="60" t="s">
        <v>66</v>
      </c>
      <c r="B114" s="59" t="s">
        <v>21</v>
      </c>
      <c r="C114" s="2" t="s">
        <v>56</v>
      </c>
      <c r="D114" s="20">
        <f>D115+D116+D117+D118</f>
        <v>2730.8999999999996</v>
      </c>
      <c r="E114" s="20">
        <f t="shared" ref="E114:H114" si="40">E115+E116+E117+E118</f>
        <v>2730.8999999999996</v>
      </c>
      <c r="F114" s="20">
        <f t="shared" si="40"/>
        <v>2730.8999999999996</v>
      </c>
      <c r="G114" s="20">
        <f t="shared" si="40"/>
        <v>2730.8999999999996</v>
      </c>
      <c r="H114" s="20">
        <f t="shared" si="40"/>
        <v>2730.8999999999996</v>
      </c>
      <c r="I114" s="20">
        <f>SUM(D114:H114)</f>
        <v>13654.499999999998</v>
      </c>
      <c r="J114" s="7"/>
      <c r="K114" s="7"/>
      <c r="L114" s="34"/>
      <c r="M114" s="34"/>
      <c r="N114" s="34"/>
      <c r="O114" s="7"/>
      <c r="P114" s="7"/>
      <c r="Q114" s="7"/>
      <c r="R114" s="7"/>
      <c r="S114" s="7"/>
    </row>
    <row r="115" spans="1:19" ht="31.5" x14ac:dyDescent="0.25">
      <c r="A115" s="61"/>
      <c r="B115" s="59"/>
      <c r="C115" s="2" t="s">
        <v>13</v>
      </c>
      <c r="D115" s="21">
        <v>546.20000000000005</v>
      </c>
      <c r="E115" s="21">
        <v>546.20000000000005</v>
      </c>
      <c r="F115" s="21">
        <v>546.20000000000005</v>
      </c>
      <c r="G115" s="21">
        <v>546.20000000000005</v>
      </c>
      <c r="H115" s="21">
        <v>546.20000000000005</v>
      </c>
      <c r="I115" s="20">
        <f>SUM(D115:H115)</f>
        <v>2731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31.5" x14ac:dyDescent="0.25">
      <c r="A116" s="61"/>
      <c r="B116" s="59"/>
      <c r="C116" s="2" t="s">
        <v>14</v>
      </c>
      <c r="D116" s="21">
        <v>0</v>
      </c>
      <c r="E116" s="21" t="s">
        <v>16</v>
      </c>
      <c r="F116" s="21" t="s">
        <v>16</v>
      </c>
      <c r="G116" s="21" t="s">
        <v>16</v>
      </c>
      <c r="H116" s="21">
        <v>0</v>
      </c>
      <c r="I116" s="20">
        <f t="shared" ref="I116:I118" si="41">SUM(D116:H116)</f>
        <v>0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31.5" x14ac:dyDescent="0.25">
      <c r="A117" s="61"/>
      <c r="B117" s="59"/>
      <c r="C117" s="2" t="s">
        <v>59</v>
      </c>
      <c r="D117" s="21">
        <v>2184.6999999999998</v>
      </c>
      <c r="E117" s="21">
        <v>2184.6999999999998</v>
      </c>
      <c r="F117" s="21">
        <v>2184.6999999999998</v>
      </c>
      <c r="G117" s="21">
        <v>2184.6999999999998</v>
      </c>
      <c r="H117" s="21">
        <v>2184.6999999999998</v>
      </c>
      <c r="I117" s="20">
        <f t="shared" si="41"/>
        <v>10923.5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80.25" customHeight="1" x14ac:dyDescent="0.25">
      <c r="A118" s="62"/>
      <c r="B118" s="59"/>
      <c r="C118" s="2" t="s">
        <v>60</v>
      </c>
      <c r="D118" s="21" t="s">
        <v>16</v>
      </c>
      <c r="E118" s="21" t="s">
        <v>16</v>
      </c>
      <c r="F118" s="21" t="s">
        <v>16</v>
      </c>
      <c r="G118" s="21">
        <v>0</v>
      </c>
      <c r="H118" s="21">
        <v>0</v>
      </c>
      <c r="I118" s="20">
        <f t="shared" si="41"/>
        <v>0</v>
      </c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5.95" customHeight="1" x14ac:dyDescent="0.25">
      <c r="A119" s="59" t="s">
        <v>57</v>
      </c>
      <c r="B119" s="59" t="s">
        <v>22</v>
      </c>
      <c r="C119" s="2" t="s">
        <v>12</v>
      </c>
      <c r="D119" s="20">
        <f>D120+D121+D122</f>
        <v>8366.1</v>
      </c>
      <c r="E119" s="20">
        <f t="shared" ref="E119:H119" si="42">E120+E121+E122</f>
        <v>7383.9</v>
      </c>
      <c r="F119" s="20">
        <f t="shared" si="42"/>
        <v>6951.2000000000007</v>
      </c>
      <c r="G119" s="20">
        <f t="shared" si="42"/>
        <v>0</v>
      </c>
      <c r="H119" s="20">
        <f t="shared" si="42"/>
        <v>0</v>
      </c>
      <c r="I119" s="20">
        <f>SUM(D119:H119)</f>
        <v>22701.200000000001</v>
      </c>
      <c r="J119" s="7"/>
      <c r="K119" s="34"/>
      <c r="L119" s="34"/>
      <c r="M119" s="34"/>
      <c r="N119" s="34"/>
      <c r="O119" s="34"/>
      <c r="P119" s="34"/>
      <c r="Q119" s="7"/>
      <c r="R119" s="7"/>
      <c r="S119" s="7"/>
    </row>
    <row r="120" spans="1:19" ht="31.5" x14ac:dyDescent="0.25">
      <c r="A120" s="59"/>
      <c r="B120" s="59"/>
      <c r="C120" s="2" t="s">
        <v>13</v>
      </c>
      <c r="D120" s="21">
        <v>167.3</v>
      </c>
      <c r="E120" s="21">
        <v>147.6</v>
      </c>
      <c r="F120" s="21">
        <v>139</v>
      </c>
      <c r="G120" s="21">
        <v>0</v>
      </c>
      <c r="H120" s="21">
        <v>0</v>
      </c>
      <c r="I120" s="20">
        <f t="shared" ref="I120:I128" si="43">SUM(D120:H120)</f>
        <v>453.9</v>
      </c>
      <c r="J120" s="7"/>
      <c r="K120" s="34"/>
      <c r="L120" s="34"/>
      <c r="M120" s="34"/>
      <c r="N120" s="34"/>
      <c r="O120" s="34"/>
      <c r="P120" s="34"/>
      <c r="Q120" s="7"/>
      <c r="R120" s="7"/>
      <c r="S120" s="7"/>
    </row>
    <row r="121" spans="1:19" ht="31.5" x14ac:dyDescent="0.25">
      <c r="A121" s="59"/>
      <c r="B121" s="59"/>
      <c r="C121" s="2" t="s">
        <v>14</v>
      </c>
      <c r="D121" s="21">
        <v>6149.1</v>
      </c>
      <c r="E121" s="21">
        <v>5065.3999999999996</v>
      </c>
      <c r="F121" s="21">
        <v>4359.8</v>
      </c>
      <c r="G121" s="21" t="s">
        <v>16</v>
      </c>
      <c r="H121" s="21" t="s">
        <v>16</v>
      </c>
      <c r="I121" s="20">
        <f t="shared" si="43"/>
        <v>15574.3</v>
      </c>
      <c r="J121" s="7"/>
      <c r="K121" s="34"/>
      <c r="L121" s="34"/>
      <c r="M121" s="34"/>
      <c r="N121" s="34"/>
      <c r="O121" s="34"/>
      <c r="P121" s="34"/>
      <c r="Q121" s="7"/>
      <c r="R121" s="7"/>
      <c r="S121" s="7"/>
    </row>
    <row r="122" spans="1:19" ht="31.5" x14ac:dyDescent="0.25">
      <c r="A122" s="59"/>
      <c r="B122" s="59"/>
      <c r="C122" s="2" t="s">
        <v>59</v>
      </c>
      <c r="D122" s="21">
        <v>2049.6999999999998</v>
      </c>
      <c r="E122" s="21">
        <v>2170.9</v>
      </c>
      <c r="F122" s="21">
        <v>2452.4</v>
      </c>
      <c r="G122" s="21" t="s">
        <v>16</v>
      </c>
      <c r="H122" s="21" t="s">
        <v>16</v>
      </c>
      <c r="I122" s="20">
        <f t="shared" si="43"/>
        <v>6673</v>
      </c>
      <c r="J122" s="7"/>
      <c r="K122" s="34"/>
      <c r="L122" s="34"/>
      <c r="M122" s="34"/>
      <c r="N122" s="34"/>
      <c r="O122" s="34"/>
      <c r="P122" s="34"/>
      <c r="Q122" s="7"/>
      <c r="R122" s="7"/>
      <c r="S122" s="7"/>
    </row>
    <row r="123" spans="1:19" ht="82.5" customHeight="1" x14ac:dyDescent="0.25">
      <c r="A123" s="59"/>
      <c r="B123" s="59"/>
      <c r="C123" s="2" t="s">
        <v>60</v>
      </c>
      <c r="D123" s="21">
        <v>0</v>
      </c>
      <c r="E123" s="21">
        <v>0</v>
      </c>
      <c r="F123" s="21" t="s">
        <v>16</v>
      </c>
      <c r="G123" s="21" t="s">
        <v>16</v>
      </c>
      <c r="H123" s="21" t="s">
        <v>16</v>
      </c>
      <c r="I123" s="20">
        <f t="shared" si="43"/>
        <v>0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5.75" x14ac:dyDescent="0.25">
      <c r="A124" s="60" t="s">
        <v>41</v>
      </c>
      <c r="B124" s="63" t="s">
        <v>67</v>
      </c>
      <c r="C124" s="2" t="s">
        <v>12</v>
      </c>
      <c r="D124" s="20">
        <f>D125+D126+D127+D128</f>
        <v>0</v>
      </c>
      <c r="E124" s="20">
        <f t="shared" ref="E124:H124" si="44">E125+E126+E127+E128</f>
        <v>0</v>
      </c>
      <c r="F124" s="20">
        <f t="shared" si="44"/>
        <v>0</v>
      </c>
      <c r="G124" s="20">
        <f t="shared" si="44"/>
        <v>0</v>
      </c>
      <c r="H124" s="20">
        <f t="shared" si="44"/>
        <v>0</v>
      </c>
      <c r="I124" s="20">
        <f>SUM(D124:H124)</f>
        <v>0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31.5" x14ac:dyDescent="0.25">
      <c r="A125" s="61"/>
      <c r="B125" s="64"/>
      <c r="C125" s="2" t="s">
        <v>13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0">
        <f t="shared" si="43"/>
        <v>0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31.5" x14ac:dyDescent="0.25">
      <c r="A126" s="61"/>
      <c r="B126" s="64"/>
      <c r="C126" s="2" t="s">
        <v>14</v>
      </c>
      <c r="D126" s="21">
        <v>0</v>
      </c>
      <c r="E126" s="21">
        <v>0</v>
      </c>
      <c r="F126" s="21" t="s">
        <v>16</v>
      </c>
      <c r="G126" s="21" t="s">
        <v>16</v>
      </c>
      <c r="H126" s="21" t="s">
        <v>16</v>
      </c>
      <c r="I126" s="20">
        <f t="shared" si="43"/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31.5" x14ac:dyDescent="0.25">
      <c r="A127" s="61"/>
      <c r="B127" s="64"/>
      <c r="C127" s="2" t="s">
        <v>59</v>
      </c>
      <c r="D127" s="21">
        <v>0</v>
      </c>
      <c r="E127" s="21">
        <v>0</v>
      </c>
      <c r="F127" s="21" t="s">
        <v>16</v>
      </c>
      <c r="G127" s="21" t="s">
        <v>16</v>
      </c>
      <c r="H127" s="21" t="s">
        <v>16</v>
      </c>
      <c r="I127" s="20">
        <f t="shared" si="43"/>
        <v>0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64.5" customHeight="1" x14ac:dyDescent="0.25">
      <c r="A128" s="62"/>
      <c r="B128" s="65"/>
      <c r="C128" s="2" t="s">
        <v>60</v>
      </c>
      <c r="D128" s="21">
        <v>0</v>
      </c>
      <c r="E128" s="21">
        <v>0</v>
      </c>
      <c r="F128" s="21" t="s">
        <v>16</v>
      </c>
      <c r="G128" s="21" t="s">
        <v>16</v>
      </c>
      <c r="H128" s="21" t="s">
        <v>16</v>
      </c>
      <c r="I128" s="20">
        <f t="shared" si="43"/>
        <v>0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5.95" customHeight="1" x14ac:dyDescent="0.25">
      <c r="A129" s="26">
        <v>7</v>
      </c>
      <c r="B129" s="66" t="s">
        <v>58</v>
      </c>
      <c r="C129" s="67"/>
      <c r="D129" s="67"/>
      <c r="E129" s="67"/>
      <c r="F129" s="67"/>
      <c r="G129" s="67"/>
      <c r="H129" s="67"/>
      <c r="I129" s="68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5.95" customHeight="1" x14ac:dyDescent="0.25">
      <c r="A130" s="81" t="s">
        <v>116</v>
      </c>
      <c r="B130" s="59" t="s">
        <v>68</v>
      </c>
      <c r="C130" s="2" t="s">
        <v>12</v>
      </c>
      <c r="D130" s="22">
        <f>D131+D132+D133+D134</f>
        <v>102</v>
      </c>
      <c r="E130" s="22">
        <f t="shared" ref="E130:H130" si="45">E131+E132+E133+E134</f>
        <v>0</v>
      </c>
      <c r="F130" s="22">
        <f t="shared" si="45"/>
        <v>0</v>
      </c>
      <c r="G130" s="22">
        <f t="shared" si="45"/>
        <v>0</v>
      </c>
      <c r="H130" s="22">
        <f t="shared" si="45"/>
        <v>0</v>
      </c>
      <c r="I130" s="22">
        <f>SUM(D130:H130)</f>
        <v>102</v>
      </c>
      <c r="J130" s="42"/>
      <c r="K130" s="34"/>
      <c r="L130" s="34">
        <f>D130+D135+D140+D145+D150+D155</f>
        <v>17510.699999999997</v>
      </c>
      <c r="M130" s="34"/>
      <c r="N130" s="34"/>
      <c r="O130" s="7"/>
      <c r="P130" s="7"/>
      <c r="Q130" s="7"/>
      <c r="R130" s="7"/>
      <c r="S130" s="7"/>
    </row>
    <row r="131" spans="1:19" ht="31.5" x14ac:dyDescent="0.25">
      <c r="A131" s="81"/>
      <c r="B131" s="59"/>
      <c r="C131" s="2" t="s">
        <v>13</v>
      </c>
      <c r="D131" s="23">
        <v>2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2">
        <f t="shared" ref="I131:I134" si="46">SUM(D131:H131)</f>
        <v>2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31.5" x14ac:dyDescent="0.25">
      <c r="A132" s="81"/>
      <c r="B132" s="59"/>
      <c r="C132" s="2" t="s">
        <v>14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2">
        <f t="shared" si="46"/>
        <v>0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31.5" x14ac:dyDescent="0.25">
      <c r="A133" s="81"/>
      <c r="B133" s="59"/>
      <c r="C133" s="2" t="s">
        <v>59</v>
      </c>
      <c r="D133" s="23">
        <v>100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2">
        <f t="shared" si="46"/>
        <v>100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63" x14ac:dyDescent="0.25">
      <c r="A134" s="81"/>
      <c r="B134" s="59"/>
      <c r="C134" s="2" t="s">
        <v>60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2">
        <f t="shared" si="46"/>
        <v>0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5.75" x14ac:dyDescent="0.25">
      <c r="A135" s="60" t="s">
        <v>76</v>
      </c>
      <c r="B135" s="63" t="s">
        <v>110</v>
      </c>
      <c r="C135" s="6" t="s">
        <v>12</v>
      </c>
      <c r="D135" s="22">
        <f>D136+D137+D138+D139</f>
        <v>1766</v>
      </c>
      <c r="E135" s="22">
        <f t="shared" ref="E135:H135" si="47">E136+E137+E138+E139</f>
        <v>0</v>
      </c>
      <c r="F135" s="22">
        <f t="shared" si="47"/>
        <v>0</v>
      </c>
      <c r="G135" s="22">
        <f t="shared" si="47"/>
        <v>0</v>
      </c>
      <c r="H135" s="22">
        <f t="shared" si="47"/>
        <v>0</v>
      </c>
      <c r="I135" s="22">
        <f>SUM(D135:H135)</f>
        <v>1766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31.5" x14ac:dyDescent="0.25">
      <c r="A136" s="61"/>
      <c r="B136" s="64"/>
      <c r="C136" s="6" t="s">
        <v>13</v>
      </c>
      <c r="D136" s="23">
        <v>35.299999999999997</v>
      </c>
      <c r="E136" s="23">
        <v>0</v>
      </c>
      <c r="F136" s="23">
        <v>0</v>
      </c>
      <c r="G136" s="23">
        <v>0</v>
      </c>
      <c r="H136" s="23">
        <v>0</v>
      </c>
      <c r="I136" s="22">
        <f t="shared" ref="I136:I139" si="48">SUM(D136:H136)</f>
        <v>35.299999999999997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31.5" x14ac:dyDescent="0.25">
      <c r="A137" s="61"/>
      <c r="B137" s="64"/>
      <c r="C137" s="6" t="s">
        <v>14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2">
        <f t="shared" si="48"/>
        <v>0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31.5" x14ac:dyDescent="0.25">
      <c r="A138" s="61"/>
      <c r="B138" s="64"/>
      <c r="C138" s="6" t="s">
        <v>59</v>
      </c>
      <c r="D138" s="23">
        <v>1730.7</v>
      </c>
      <c r="E138" s="23">
        <v>0</v>
      </c>
      <c r="F138" s="23">
        <v>0</v>
      </c>
      <c r="G138" s="23">
        <v>0</v>
      </c>
      <c r="H138" s="23">
        <v>0</v>
      </c>
      <c r="I138" s="22">
        <f t="shared" si="48"/>
        <v>1730.7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63" x14ac:dyDescent="0.25">
      <c r="A139" s="61"/>
      <c r="B139" s="64"/>
      <c r="C139" s="36" t="s">
        <v>60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40">
        <f t="shared" si="48"/>
        <v>0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5.75" x14ac:dyDescent="0.25">
      <c r="A140" s="60" t="s">
        <v>95</v>
      </c>
      <c r="B140" s="63" t="s">
        <v>111</v>
      </c>
      <c r="C140" s="35" t="s">
        <v>12</v>
      </c>
      <c r="D140" s="22">
        <f>D144+D143+D142+D141</f>
        <v>4892.5</v>
      </c>
      <c r="E140" s="22">
        <f t="shared" ref="E140:I140" si="49">E144+E143+E142+E141</f>
        <v>0</v>
      </c>
      <c r="F140" s="22">
        <f t="shared" si="49"/>
        <v>0</v>
      </c>
      <c r="G140" s="22">
        <f t="shared" si="49"/>
        <v>0</v>
      </c>
      <c r="H140" s="22">
        <f t="shared" si="49"/>
        <v>0</v>
      </c>
      <c r="I140" s="22">
        <f t="shared" si="49"/>
        <v>4892.5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31.5" x14ac:dyDescent="0.25">
      <c r="A141" s="61"/>
      <c r="B141" s="64"/>
      <c r="C141" s="35" t="s">
        <v>13</v>
      </c>
      <c r="D141" s="23">
        <v>4892.5</v>
      </c>
      <c r="E141" s="23">
        <v>0</v>
      </c>
      <c r="F141" s="23">
        <v>0</v>
      </c>
      <c r="G141" s="23">
        <v>0</v>
      </c>
      <c r="H141" s="23">
        <v>0</v>
      </c>
      <c r="I141" s="22">
        <f t="shared" ref="I141:I149" si="50">SUM(D141:H141)</f>
        <v>4892.5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31.5" x14ac:dyDescent="0.25">
      <c r="A142" s="61"/>
      <c r="B142" s="64"/>
      <c r="C142" s="35" t="s">
        <v>14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2">
        <f t="shared" si="50"/>
        <v>0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31.5" x14ac:dyDescent="0.25">
      <c r="A143" s="61"/>
      <c r="B143" s="64"/>
      <c r="C143" s="35" t="s">
        <v>59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2">
        <f t="shared" si="50"/>
        <v>0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63" x14ac:dyDescent="0.25">
      <c r="A144" s="62"/>
      <c r="B144" s="65"/>
      <c r="C144" s="35" t="s">
        <v>60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2">
        <f t="shared" si="50"/>
        <v>0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5.75" x14ac:dyDescent="0.25">
      <c r="A145" s="60" t="s">
        <v>96</v>
      </c>
      <c r="B145" s="63" t="s">
        <v>97</v>
      </c>
      <c r="C145" s="35" t="s">
        <v>12</v>
      </c>
      <c r="D145" s="22">
        <f>D146+D147+D148</f>
        <v>8163.3</v>
      </c>
      <c r="E145" s="22">
        <f t="shared" ref="E145:H149" si="51">E146+E147+E148</f>
        <v>0</v>
      </c>
      <c r="F145" s="22">
        <f t="shared" si="51"/>
        <v>0</v>
      </c>
      <c r="G145" s="22">
        <f t="shared" si="51"/>
        <v>0</v>
      </c>
      <c r="H145" s="22">
        <f t="shared" si="51"/>
        <v>0</v>
      </c>
      <c r="I145" s="22">
        <f t="shared" si="50"/>
        <v>8163.3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31.5" x14ac:dyDescent="0.25">
      <c r="A146" s="61"/>
      <c r="B146" s="64"/>
      <c r="C146" s="35" t="s">
        <v>13</v>
      </c>
      <c r="D146" s="23">
        <v>163.30000000000001</v>
      </c>
      <c r="E146" s="23">
        <f t="shared" si="51"/>
        <v>0</v>
      </c>
      <c r="F146" s="23">
        <f t="shared" si="51"/>
        <v>0</v>
      </c>
      <c r="G146" s="23">
        <f t="shared" si="51"/>
        <v>0</v>
      </c>
      <c r="H146" s="23">
        <f t="shared" si="51"/>
        <v>0</v>
      </c>
      <c r="I146" s="22">
        <f t="shared" si="50"/>
        <v>163.30000000000001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31.5" x14ac:dyDescent="0.25">
      <c r="A147" s="61"/>
      <c r="B147" s="64"/>
      <c r="C147" s="35" t="s">
        <v>14</v>
      </c>
      <c r="D147" s="23">
        <v>0</v>
      </c>
      <c r="E147" s="23">
        <f t="shared" si="51"/>
        <v>0</v>
      </c>
      <c r="F147" s="23">
        <f t="shared" si="51"/>
        <v>0</v>
      </c>
      <c r="G147" s="23">
        <f t="shared" si="51"/>
        <v>0</v>
      </c>
      <c r="H147" s="23">
        <f t="shared" si="51"/>
        <v>0</v>
      </c>
      <c r="I147" s="22">
        <f t="shared" si="50"/>
        <v>0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31.5" x14ac:dyDescent="0.25">
      <c r="A148" s="61"/>
      <c r="B148" s="64"/>
      <c r="C148" s="35" t="s">
        <v>59</v>
      </c>
      <c r="D148" s="23">
        <v>8000</v>
      </c>
      <c r="E148" s="23">
        <f t="shared" si="51"/>
        <v>0</v>
      </c>
      <c r="F148" s="23">
        <f t="shared" si="51"/>
        <v>0</v>
      </c>
      <c r="G148" s="23">
        <f t="shared" si="51"/>
        <v>0</v>
      </c>
      <c r="H148" s="23">
        <f t="shared" si="51"/>
        <v>0</v>
      </c>
      <c r="I148" s="22">
        <f t="shared" si="50"/>
        <v>8000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63" x14ac:dyDescent="0.25">
      <c r="A149" s="61"/>
      <c r="B149" s="65"/>
      <c r="C149" s="35" t="s">
        <v>60</v>
      </c>
      <c r="D149" s="23">
        <v>0</v>
      </c>
      <c r="E149" s="23">
        <f t="shared" si="51"/>
        <v>0</v>
      </c>
      <c r="F149" s="23">
        <f t="shared" si="51"/>
        <v>0</v>
      </c>
      <c r="G149" s="23">
        <f t="shared" si="51"/>
        <v>0</v>
      </c>
      <c r="H149" s="23">
        <f t="shared" si="51"/>
        <v>0</v>
      </c>
      <c r="I149" s="22">
        <f t="shared" si="50"/>
        <v>0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5.75" x14ac:dyDescent="0.25">
      <c r="A150" s="60" t="s">
        <v>99</v>
      </c>
      <c r="B150" s="63" t="s">
        <v>98</v>
      </c>
      <c r="C150" s="35" t="s">
        <v>12</v>
      </c>
      <c r="D150" s="22">
        <f>D151+D152+D153+D154</f>
        <v>918.4</v>
      </c>
      <c r="E150" s="22">
        <f>E151+E152+E153+E154</f>
        <v>0</v>
      </c>
      <c r="F150" s="22">
        <f t="shared" ref="F150:H150" si="52">F151+F152+F153+F154</f>
        <v>0</v>
      </c>
      <c r="G150" s="22">
        <f t="shared" si="52"/>
        <v>0</v>
      </c>
      <c r="H150" s="22">
        <f t="shared" si="52"/>
        <v>0</v>
      </c>
      <c r="I150" s="22">
        <f>D150+E150+F150+G150+H150</f>
        <v>918.4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31.5" x14ac:dyDescent="0.25">
      <c r="A151" s="61"/>
      <c r="B151" s="64"/>
      <c r="C151" s="35" t="s">
        <v>13</v>
      </c>
      <c r="D151" s="23">
        <v>18.399999999999999</v>
      </c>
      <c r="E151" s="23">
        <v>0</v>
      </c>
      <c r="F151" s="23">
        <v>0</v>
      </c>
      <c r="G151" s="23">
        <v>0</v>
      </c>
      <c r="H151" s="23">
        <v>0</v>
      </c>
      <c r="I151" s="22">
        <f t="shared" ref="I151:I154" si="53">D151+E151+F151+G151+H151</f>
        <v>18.399999999999999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31.5" x14ac:dyDescent="0.25">
      <c r="A152" s="61"/>
      <c r="B152" s="64"/>
      <c r="C152" s="35" t="s">
        <v>14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2">
        <f t="shared" si="53"/>
        <v>0</v>
      </c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31.5" x14ac:dyDescent="0.25">
      <c r="A153" s="61"/>
      <c r="B153" s="64"/>
      <c r="C153" s="35" t="s">
        <v>59</v>
      </c>
      <c r="D153" s="23">
        <v>900</v>
      </c>
      <c r="E153" s="23">
        <v>0</v>
      </c>
      <c r="F153" s="23">
        <v>0</v>
      </c>
      <c r="G153" s="23">
        <v>0</v>
      </c>
      <c r="H153" s="23">
        <v>0</v>
      </c>
      <c r="I153" s="22">
        <f t="shared" si="53"/>
        <v>900</v>
      </c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63" x14ac:dyDescent="0.25">
      <c r="A154" s="62"/>
      <c r="B154" s="65"/>
      <c r="C154" s="35" t="s">
        <v>60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2">
        <f t="shared" si="53"/>
        <v>0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.75" x14ac:dyDescent="0.25">
      <c r="A155" s="81" t="s">
        <v>100</v>
      </c>
      <c r="B155" s="63" t="s">
        <v>109</v>
      </c>
      <c r="C155" s="35" t="s">
        <v>12</v>
      </c>
      <c r="D155" s="22">
        <f>D158+D156</f>
        <v>1668.5</v>
      </c>
      <c r="E155" s="22">
        <f t="shared" ref="E155:G155" si="54">E158+E156</f>
        <v>0</v>
      </c>
      <c r="F155" s="22">
        <f>F158+F157</f>
        <v>0</v>
      </c>
      <c r="G155" s="22">
        <f t="shared" si="54"/>
        <v>0</v>
      </c>
      <c r="H155" s="22">
        <f>H158+H156</f>
        <v>0</v>
      </c>
      <c r="I155" s="22">
        <f>SUM(D155:H155)</f>
        <v>1668.5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31.5" x14ac:dyDescent="0.25">
      <c r="A156" s="81"/>
      <c r="B156" s="64"/>
      <c r="C156" s="35" t="s">
        <v>13</v>
      </c>
      <c r="D156" s="23">
        <v>0.3</v>
      </c>
      <c r="E156" s="23">
        <v>0</v>
      </c>
      <c r="F156" s="41">
        <v>0</v>
      </c>
      <c r="G156" s="23">
        <v>0</v>
      </c>
      <c r="H156" s="23">
        <v>0</v>
      </c>
      <c r="I156" s="22">
        <f>SUM(D156:H156)</f>
        <v>0.3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31.5" x14ac:dyDescent="0.25">
      <c r="A157" s="81"/>
      <c r="B157" s="64"/>
      <c r="C157" s="35" t="s">
        <v>14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2">
        <f>SUM(D157:H157)</f>
        <v>0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31.5" x14ac:dyDescent="0.25">
      <c r="A158" s="81"/>
      <c r="B158" s="64"/>
      <c r="C158" s="35" t="s">
        <v>59</v>
      </c>
      <c r="D158" s="23">
        <v>1668.2</v>
      </c>
      <c r="E158" s="23">
        <v>0</v>
      </c>
      <c r="F158" s="23"/>
      <c r="G158" s="23">
        <v>0</v>
      </c>
      <c r="H158" s="23">
        <v>0</v>
      </c>
      <c r="I158" s="22">
        <f>SUM(D158:H158)</f>
        <v>1668.2</v>
      </c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63" x14ac:dyDescent="0.25">
      <c r="A159" s="81"/>
      <c r="B159" s="65"/>
      <c r="C159" s="35" t="s">
        <v>60</v>
      </c>
      <c r="D159" s="23">
        <v>0</v>
      </c>
      <c r="E159" s="41">
        <v>0</v>
      </c>
      <c r="F159" s="23">
        <v>0</v>
      </c>
      <c r="G159" s="23">
        <v>0</v>
      </c>
      <c r="H159" s="23">
        <v>0</v>
      </c>
      <c r="I159" s="22">
        <f>SUM(D159:H159)</f>
        <v>0</v>
      </c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.95" customHeight="1" x14ac:dyDescent="0.25">
      <c r="A160" s="69">
        <v>8</v>
      </c>
      <c r="B160" s="72" t="s">
        <v>4</v>
      </c>
      <c r="C160" s="73"/>
      <c r="D160" s="73"/>
      <c r="E160" s="73"/>
      <c r="F160" s="73"/>
      <c r="G160" s="73"/>
      <c r="H160" s="73"/>
      <c r="I160" s="74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1.25" customHeight="1" x14ac:dyDescent="0.25">
      <c r="A161" s="70"/>
      <c r="B161" s="75"/>
      <c r="C161" s="76"/>
      <c r="D161" s="76"/>
      <c r="E161" s="76"/>
      <c r="F161" s="76"/>
      <c r="G161" s="76"/>
      <c r="H161" s="76"/>
      <c r="I161" s="7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4.25" hidden="1" customHeight="1" x14ac:dyDescent="0.25">
      <c r="A162" s="70"/>
      <c r="B162" s="75"/>
      <c r="C162" s="76"/>
      <c r="D162" s="76"/>
      <c r="E162" s="76"/>
      <c r="F162" s="76"/>
      <c r="G162" s="76"/>
      <c r="H162" s="76"/>
      <c r="I162" s="7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6.5" hidden="1" customHeight="1" x14ac:dyDescent="0.25">
      <c r="A163" s="70"/>
      <c r="B163" s="75"/>
      <c r="C163" s="76"/>
      <c r="D163" s="76"/>
      <c r="E163" s="76"/>
      <c r="F163" s="76"/>
      <c r="G163" s="76"/>
      <c r="H163" s="76"/>
      <c r="I163" s="7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6.5" hidden="1" customHeight="1" x14ac:dyDescent="0.25">
      <c r="A164" s="70"/>
      <c r="B164" s="75"/>
      <c r="C164" s="76"/>
      <c r="D164" s="76"/>
      <c r="E164" s="76"/>
      <c r="F164" s="76"/>
      <c r="G164" s="76"/>
      <c r="H164" s="76"/>
      <c r="I164" s="7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29.25" hidden="1" customHeight="1" x14ac:dyDescent="0.25">
      <c r="A165" s="70"/>
      <c r="B165" s="78"/>
      <c r="C165" s="79"/>
      <c r="D165" s="79"/>
      <c r="E165" s="79"/>
      <c r="F165" s="79"/>
      <c r="G165" s="79"/>
      <c r="H165" s="79"/>
      <c r="I165" s="80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" hidden="1" customHeight="1" x14ac:dyDescent="0.25">
      <c r="A166" s="71"/>
      <c r="B166" s="66" t="s">
        <v>42</v>
      </c>
      <c r="C166" s="67"/>
      <c r="D166" s="67"/>
      <c r="E166" s="67"/>
      <c r="F166" s="67"/>
      <c r="G166" s="67"/>
      <c r="H166" s="68"/>
      <c r="I166" s="19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.95" customHeight="1" x14ac:dyDescent="0.25">
      <c r="A167" s="60" t="s">
        <v>43</v>
      </c>
      <c r="B167" s="59" t="s">
        <v>24</v>
      </c>
      <c r="C167" s="2" t="s">
        <v>12</v>
      </c>
      <c r="D167" s="20">
        <f>D168+D169+D170+D171</f>
        <v>5705.7</v>
      </c>
      <c r="E167" s="20">
        <f t="shared" ref="E167:H167" si="55">E168+E169+E170+E171</f>
        <v>5683.2</v>
      </c>
      <c r="F167" s="20">
        <f t="shared" si="55"/>
        <v>5533.2</v>
      </c>
      <c r="G167" s="20">
        <f t="shared" si="55"/>
        <v>5049.8999999999996</v>
      </c>
      <c r="H167" s="20">
        <f t="shared" si="55"/>
        <v>5049.8999999999996</v>
      </c>
      <c r="I167" s="20">
        <f>SUM(D167:H167)</f>
        <v>27021.9</v>
      </c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31.5" x14ac:dyDescent="0.25">
      <c r="A168" s="61"/>
      <c r="B168" s="59"/>
      <c r="C168" s="2" t="s">
        <v>13</v>
      </c>
      <c r="D168" s="21">
        <v>5705.7</v>
      </c>
      <c r="E168" s="21">
        <v>5683.2</v>
      </c>
      <c r="F168" s="21">
        <v>5533.2</v>
      </c>
      <c r="G168" s="21">
        <v>5049.8999999999996</v>
      </c>
      <c r="H168" s="21">
        <v>5049.8999999999996</v>
      </c>
      <c r="I168" s="20">
        <f t="shared" ref="I168:I171" si="56">SUM(D168:H168)</f>
        <v>27021.9</v>
      </c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31.5" x14ac:dyDescent="0.25">
      <c r="A169" s="61"/>
      <c r="B169" s="59"/>
      <c r="C169" s="2" t="s">
        <v>14</v>
      </c>
      <c r="D169" s="21" t="s">
        <v>16</v>
      </c>
      <c r="E169" s="21" t="s">
        <v>16</v>
      </c>
      <c r="F169" s="21" t="s">
        <v>16</v>
      </c>
      <c r="G169" s="21" t="s">
        <v>16</v>
      </c>
      <c r="H169" s="21" t="s">
        <v>16</v>
      </c>
      <c r="I169" s="20">
        <f t="shared" si="56"/>
        <v>0</v>
      </c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31.5" x14ac:dyDescent="0.25">
      <c r="A170" s="61"/>
      <c r="B170" s="59"/>
      <c r="C170" s="2" t="s">
        <v>59</v>
      </c>
      <c r="D170" s="21" t="s">
        <v>16</v>
      </c>
      <c r="E170" s="21" t="s">
        <v>16</v>
      </c>
      <c r="F170" s="21" t="s">
        <v>16</v>
      </c>
      <c r="G170" s="21" t="s">
        <v>16</v>
      </c>
      <c r="H170" s="21" t="s">
        <v>16</v>
      </c>
      <c r="I170" s="20">
        <f t="shared" si="56"/>
        <v>0</v>
      </c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63" x14ac:dyDescent="0.25">
      <c r="A171" s="61"/>
      <c r="B171" s="59"/>
      <c r="C171" s="2" t="s">
        <v>60</v>
      </c>
      <c r="D171" s="21" t="s">
        <v>16</v>
      </c>
      <c r="E171" s="21" t="s">
        <v>16</v>
      </c>
      <c r="F171" s="21" t="s">
        <v>16</v>
      </c>
      <c r="G171" s="21" t="s">
        <v>16</v>
      </c>
      <c r="H171" s="21" t="s">
        <v>16</v>
      </c>
      <c r="I171" s="20">
        <f t="shared" si="56"/>
        <v>0</v>
      </c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.95" customHeight="1" x14ac:dyDescent="0.25">
      <c r="A172" s="27" t="s">
        <v>69</v>
      </c>
      <c r="B172" s="66" t="s">
        <v>70</v>
      </c>
      <c r="C172" s="67"/>
      <c r="D172" s="67"/>
      <c r="E172" s="67"/>
      <c r="F172" s="67"/>
      <c r="G172" s="67"/>
      <c r="H172" s="67"/>
      <c r="I172" s="68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" customHeight="1" x14ac:dyDescent="0.25">
      <c r="A173" s="60" t="s">
        <v>45</v>
      </c>
      <c r="B173" s="63" t="s">
        <v>90</v>
      </c>
      <c r="C173" s="2" t="s">
        <v>12</v>
      </c>
      <c r="D173" s="20">
        <f>D177+D176+D175+D174</f>
        <v>50</v>
      </c>
      <c r="E173" s="20">
        <f t="shared" ref="E173:H173" si="57">E177+E176+E175+E174</f>
        <v>0</v>
      </c>
      <c r="F173" s="20">
        <f t="shared" si="57"/>
        <v>0</v>
      </c>
      <c r="G173" s="20">
        <f t="shared" si="57"/>
        <v>60</v>
      </c>
      <c r="H173" s="20">
        <f t="shared" si="57"/>
        <v>60</v>
      </c>
      <c r="I173" s="20">
        <f>SUM(D173:H173)</f>
        <v>170</v>
      </c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31.5" x14ac:dyDescent="0.25">
      <c r="A174" s="61"/>
      <c r="B174" s="64"/>
      <c r="C174" s="2" t="s">
        <v>13</v>
      </c>
      <c r="D174" s="21">
        <v>50</v>
      </c>
      <c r="E174" s="21">
        <v>0</v>
      </c>
      <c r="F174" s="21">
        <v>0</v>
      </c>
      <c r="G174" s="21">
        <v>60</v>
      </c>
      <c r="H174" s="21">
        <v>60</v>
      </c>
      <c r="I174" s="20">
        <f t="shared" ref="I174:I177" si="58">SUM(D174:H174)</f>
        <v>170</v>
      </c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31.5" x14ac:dyDescent="0.25">
      <c r="A175" s="61"/>
      <c r="B175" s="64"/>
      <c r="C175" s="2" t="s">
        <v>14</v>
      </c>
      <c r="D175" s="21" t="s">
        <v>16</v>
      </c>
      <c r="E175" s="21" t="s">
        <v>16</v>
      </c>
      <c r="F175" s="21" t="s">
        <v>16</v>
      </c>
      <c r="G175" s="21" t="s">
        <v>16</v>
      </c>
      <c r="H175" s="21" t="s">
        <v>16</v>
      </c>
      <c r="I175" s="20">
        <f t="shared" si="58"/>
        <v>0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31.5" x14ac:dyDescent="0.25">
      <c r="A176" s="61"/>
      <c r="B176" s="64"/>
      <c r="C176" s="2" t="s">
        <v>59</v>
      </c>
      <c r="D176" s="21" t="s">
        <v>16</v>
      </c>
      <c r="E176" s="21" t="s">
        <v>16</v>
      </c>
      <c r="F176" s="21" t="s">
        <v>16</v>
      </c>
      <c r="G176" s="21" t="s">
        <v>16</v>
      </c>
      <c r="H176" s="21" t="s">
        <v>16</v>
      </c>
      <c r="I176" s="20">
        <f t="shared" si="58"/>
        <v>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03.5" customHeight="1" x14ac:dyDescent="0.25">
      <c r="A177" s="62"/>
      <c r="B177" s="65"/>
      <c r="C177" s="2" t="s">
        <v>60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0">
        <f t="shared" si="58"/>
        <v>0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6.5" customHeight="1" x14ac:dyDescent="0.25">
      <c r="A178" s="12" t="s">
        <v>46</v>
      </c>
      <c r="B178" s="66" t="s">
        <v>72</v>
      </c>
      <c r="C178" s="67"/>
      <c r="D178" s="67"/>
      <c r="E178" s="67"/>
      <c r="F178" s="67"/>
      <c r="G178" s="67"/>
      <c r="H178" s="67"/>
      <c r="I178" s="68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x14ac:dyDescent="0.25">
      <c r="A179" s="60" t="s">
        <v>47</v>
      </c>
      <c r="B179" s="63" t="s">
        <v>71</v>
      </c>
      <c r="C179" s="2" t="s">
        <v>12</v>
      </c>
      <c r="D179" s="22">
        <f>D180+D181+D182+D183</f>
        <v>70</v>
      </c>
      <c r="E179" s="22">
        <f t="shared" ref="E179:H179" si="59">E180+E181+E182+E183</f>
        <v>70</v>
      </c>
      <c r="F179" s="22">
        <f t="shared" si="59"/>
        <v>70</v>
      </c>
      <c r="G179" s="22">
        <f t="shared" si="59"/>
        <v>379.5</v>
      </c>
      <c r="H179" s="22">
        <f t="shared" si="59"/>
        <v>379.5</v>
      </c>
      <c r="I179" s="22">
        <f>SUM(D179:H179)</f>
        <v>969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31.5" x14ac:dyDescent="0.25">
      <c r="A180" s="61"/>
      <c r="B180" s="64"/>
      <c r="C180" s="2" t="s">
        <v>13</v>
      </c>
      <c r="D180" s="23">
        <v>70</v>
      </c>
      <c r="E180" s="23">
        <v>70</v>
      </c>
      <c r="F180" s="23">
        <v>70</v>
      </c>
      <c r="G180" s="23">
        <v>379.5</v>
      </c>
      <c r="H180" s="23">
        <v>379.5</v>
      </c>
      <c r="I180" s="22">
        <f>SUM(D180:H180)</f>
        <v>969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31.5" x14ac:dyDescent="0.25">
      <c r="A181" s="61"/>
      <c r="B181" s="64"/>
      <c r="C181" s="2" t="s">
        <v>14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2">
        <v>0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31.5" x14ac:dyDescent="0.25">
      <c r="A182" s="61"/>
      <c r="B182" s="64"/>
      <c r="C182" s="2" t="s">
        <v>59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2">
        <v>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63" x14ac:dyDescent="0.25">
      <c r="A183" s="62"/>
      <c r="B183" s="65"/>
      <c r="C183" s="2" t="s">
        <v>60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2">
        <v>0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.95" customHeight="1" x14ac:dyDescent="0.25">
      <c r="A184" s="81" t="s">
        <v>50</v>
      </c>
      <c r="B184" s="59" t="s">
        <v>48</v>
      </c>
      <c r="C184" s="2" t="s">
        <v>12</v>
      </c>
      <c r="D184" s="22">
        <f>D185+D186+D187+D188</f>
        <v>400</v>
      </c>
      <c r="E184" s="22">
        <f t="shared" ref="E184:H184" si="60">E185+E186+E187+E188</f>
        <v>400</v>
      </c>
      <c r="F184" s="22">
        <f t="shared" si="60"/>
        <v>400</v>
      </c>
      <c r="G184" s="22">
        <f t="shared" si="60"/>
        <v>400</v>
      </c>
      <c r="H184" s="22">
        <f t="shared" si="60"/>
        <v>400</v>
      </c>
      <c r="I184" s="22">
        <f>SUM(D184:H184)</f>
        <v>2000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31.5" x14ac:dyDescent="0.25">
      <c r="A185" s="81"/>
      <c r="B185" s="59"/>
      <c r="C185" s="2" t="s">
        <v>13</v>
      </c>
      <c r="D185" s="23">
        <v>400</v>
      </c>
      <c r="E185" s="23">
        <v>400</v>
      </c>
      <c r="F185" s="23">
        <v>400</v>
      </c>
      <c r="G185" s="23">
        <v>400</v>
      </c>
      <c r="H185" s="23">
        <v>400</v>
      </c>
      <c r="I185" s="22">
        <f t="shared" ref="I185:I188" si="61">SUM(D185:H185)</f>
        <v>2000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31.5" x14ac:dyDescent="0.25">
      <c r="A186" s="81"/>
      <c r="B186" s="59"/>
      <c r="C186" s="2" t="s">
        <v>14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2">
        <f t="shared" si="61"/>
        <v>0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31.5" x14ac:dyDescent="0.25">
      <c r="A187" s="81"/>
      <c r="B187" s="59"/>
      <c r="C187" s="2" t="s">
        <v>59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2">
        <f t="shared" si="61"/>
        <v>0</v>
      </c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63" x14ac:dyDescent="0.25">
      <c r="A188" s="81"/>
      <c r="B188" s="59"/>
      <c r="C188" s="2" t="s">
        <v>60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2">
        <f t="shared" si="61"/>
        <v>0</v>
      </c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.75" x14ac:dyDescent="0.25">
      <c r="A189" s="28">
        <v>11</v>
      </c>
      <c r="B189" s="82" t="s">
        <v>5</v>
      </c>
      <c r="C189" s="83"/>
      <c r="D189" s="83"/>
      <c r="E189" s="83"/>
      <c r="F189" s="83"/>
      <c r="G189" s="83"/>
      <c r="H189" s="83"/>
      <c r="I189" s="84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20.25" customHeight="1" x14ac:dyDescent="0.25">
      <c r="A190" s="91" t="s">
        <v>49</v>
      </c>
      <c r="B190" s="60" t="s">
        <v>51</v>
      </c>
      <c r="C190" s="4" t="s">
        <v>12</v>
      </c>
      <c r="D190" s="29">
        <f>D191+D192+D193+D194</f>
        <v>60</v>
      </c>
      <c r="E190" s="29">
        <f>E191+E192+E193+E194</f>
        <v>60</v>
      </c>
      <c r="F190" s="29">
        <f t="shared" ref="F190:H190" si="62">F191+F192+F193+F194</f>
        <v>60</v>
      </c>
      <c r="G190" s="29">
        <f t="shared" si="62"/>
        <v>60</v>
      </c>
      <c r="H190" s="29">
        <f t="shared" si="62"/>
        <v>60</v>
      </c>
      <c r="I190" s="29">
        <f>SUM(D190:H190)</f>
        <v>300</v>
      </c>
      <c r="J190" s="7"/>
      <c r="K190" s="34"/>
      <c r="L190" s="34"/>
      <c r="M190" s="34"/>
      <c r="N190" s="34"/>
      <c r="O190" s="7"/>
      <c r="P190" s="7"/>
      <c r="Q190" s="7"/>
      <c r="R190" s="7"/>
      <c r="S190" s="7"/>
    </row>
    <row r="191" spans="1:19" ht="31.5" x14ac:dyDescent="0.25">
      <c r="A191" s="92"/>
      <c r="B191" s="61"/>
      <c r="C191" s="4" t="s">
        <v>13</v>
      </c>
      <c r="D191" s="30">
        <v>60</v>
      </c>
      <c r="E191" s="30">
        <v>60</v>
      </c>
      <c r="F191" s="30">
        <v>60</v>
      </c>
      <c r="G191" s="30">
        <v>60</v>
      </c>
      <c r="H191" s="30">
        <v>60</v>
      </c>
      <c r="I191" s="29">
        <f t="shared" ref="I191:I194" si="63">SUM(D191:H191)</f>
        <v>300</v>
      </c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31.5" x14ac:dyDescent="0.25">
      <c r="A192" s="92"/>
      <c r="B192" s="61"/>
      <c r="C192" s="4" t="s">
        <v>14</v>
      </c>
      <c r="D192" s="30" t="s">
        <v>16</v>
      </c>
      <c r="E192" s="30" t="s">
        <v>16</v>
      </c>
      <c r="F192" s="30" t="s">
        <v>16</v>
      </c>
      <c r="G192" s="30" t="s">
        <v>16</v>
      </c>
      <c r="H192" s="30" t="s">
        <v>16</v>
      </c>
      <c r="I192" s="29">
        <f t="shared" si="63"/>
        <v>0</v>
      </c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36.75" customHeight="1" x14ac:dyDescent="0.25">
      <c r="A193" s="92"/>
      <c r="B193" s="61"/>
      <c r="C193" s="4" t="s">
        <v>59</v>
      </c>
      <c r="D193" s="30" t="s">
        <v>16</v>
      </c>
      <c r="E193" s="30" t="s">
        <v>16</v>
      </c>
      <c r="F193" s="30" t="s">
        <v>16</v>
      </c>
      <c r="G193" s="30" t="s">
        <v>16</v>
      </c>
      <c r="H193" s="30" t="s">
        <v>16</v>
      </c>
      <c r="I193" s="29">
        <f t="shared" si="63"/>
        <v>0</v>
      </c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63" x14ac:dyDescent="0.25">
      <c r="A194" s="93"/>
      <c r="B194" s="62"/>
      <c r="C194" s="4" t="s">
        <v>60</v>
      </c>
      <c r="D194" s="30" t="s">
        <v>16</v>
      </c>
      <c r="E194" s="30" t="s">
        <v>16</v>
      </c>
      <c r="F194" s="30" t="s">
        <v>16</v>
      </c>
      <c r="G194" s="30" t="s">
        <v>16</v>
      </c>
      <c r="H194" s="30" t="s">
        <v>16</v>
      </c>
      <c r="I194" s="29">
        <f t="shared" si="63"/>
        <v>0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.75" x14ac:dyDescent="0.25">
      <c r="A195" s="91" t="s">
        <v>52</v>
      </c>
      <c r="B195" s="63" t="s">
        <v>53</v>
      </c>
      <c r="C195" s="3" t="s">
        <v>12</v>
      </c>
      <c r="D195" s="29">
        <f>D196+D197+D198+D199</f>
        <v>70</v>
      </c>
      <c r="E195" s="29">
        <v>70</v>
      </c>
      <c r="F195" s="29">
        <v>70</v>
      </c>
      <c r="G195" s="29">
        <v>70</v>
      </c>
      <c r="H195" s="29">
        <v>70</v>
      </c>
      <c r="I195" s="29">
        <f>SUM(D195:H195)</f>
        <v>350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31.5" x14ac:dyDescent="0.25">
      <c r="A196" s="92"/>
      <c r="B196" s="64"/>
      <c r="C196" s="3" t="s">
        <v>13</v>
      </c>
      <c r="D196" s="30">
        <v>70</v>
      </c>
      <c r="E196" s="30">
        <v>70</v>
      </c>
      <c r="F196" s="30">
        <v>70</v>
      </c>
      <c r="G196" s="30">
        <v>70</v>
      </c>
      <c r="H196" s="30">
        <v>70</v>
      </c>
      <c r="I196" s="29">
        <f>SUM(D196:H196)</f>
        <v>350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31.5" x14ac:dyDescent="0.25">
      <c r="A197" s="92"/>
      <c r="B197" s="64"/>
      <c r="C197" s="3" t="s">
        <v>14</v>
      </c>
      <c r="D197" s="30" t="s">
        <v>16</v>
      </c>
      <c r="E197" s="30" t="s">
        <v>16</v>
      </c>
      <c r="F197" s="30" t="s">
        <v>16</v>
      </c>
      <c r="G197" s="30" t="s">
        <v>16</v>
      </c>
      <c r="H197" s="30" t="s">
        <v>16</v>
      </c>
      <c r="I197" s="29" t="s">
        <v>16</v>
      </c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31.5" x14ac:dyDescent="0.25">
      <c r="A198" s="92"/>
      <c r="B198" s="64"/>
      <c r="C198" s="3" t="s">
        <v>59</v>
      </c>
      <c r="D198" s="30" t="s">
        <v>16</v>
      </c>
      <c r="E198" s="30" t="s">
        <v>16</v>
      </c>
      <c r="F198" s="30" t="s">
        <v>16</v>
      </c>
      <c r="G198" s="30" t="s">
        <v>16</v>
      </c>
      <c r="H198" s="30" t="s">
        <v>16</v>
      </c>
      <c r="I198" s="29" t="s">
        <v>16</v>
      </c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63" x14ac:dyDescent="0.25">
      <c r="A199" s="93"/>
      <c r="B199" s="65"/>
      <c r="C199" s="3" t="s">
        <v>60</v>
      </c>
      <c r="D199" s="30" t="s">
        <v>16</v>
      </c>
      <c r="E199" s="30" t="s">
        <v>16</v>
      </c>
      <c r="F199" s="30" t="s">
        <v>16</v>
      </c>
      <c r="G199" s="30" t="s">
        <v>16</v>
      </c>
      <c r="H199" s="30" t="s">
        <v>16</v>
      </c>
      <c r="I199" s="29" t="s">
        <v>16</v>
      </c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.75" x14ac:dyDescent="0.25">
      <c r="A200" s="91" t="s">
        <v>75</v>
      </c>
      <c r="B200" s="63" t="s">
        <v>77</v>
      </c>
      <c r="C200" s="3" t="s">
        <v>12</v>
      </c>
      <c r="D200" s="29">
        <f>D201+D202+D203+D204</f>
        <v>700.1</v>
      </c>
      <c r="E200" s="29">
        <f t="shared" ref="E200:H200" si="64">E201+E202+E203+E204</f>
        <v>0</v>
      </c>
      <c r="F200" s="29">
        <f t="shared" si="64"/>
        <v>0</v>
      </c>
      <c r="G200" s="29">
        <f t="shared" si="64"/>
        <v>0</v>
      </c>
      <c r="H200" s="29">
        <f t="shared" si="64"/>
        <v>0</v>
      </c>
      <c r="I200" s="29">
        <f>SUM(D200:H200)</f>
        <v>700.1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31.5" x14ac:dyDescent="0.25">
      <c r="A201" s="92"/>
      <c r="B201" s="64"/>
      <c r="C201" s="3" t="s">
        <v>13</v>
      </c>
      <c r="D201" s="30">
        <v>0.1</v>
      </c>
      <c r="E201" s="30">
        <v>0</v>
      </c>
      <c r="F201" s="30">
        <v>0</v>
      </c>
      <c r="G201" s="30">
        <v>0</v>
      </c>
      <c r="H201" s="30">
        <v>0</v>
      </c>
      <c r="I201" s="29">
        <f t="shared" ref="I201:I204" si="65">SUM(D201:H201)</f>
        <v>0.1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31.5" x14ac:dyDescent="0.25">
      <c r="A202" s="92"/>
      <c r="B202" s="64"/>
      <c r="C202" s="3" t="s">
        <v>14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29">
        <f t="shared" si="65"/>
        <v>0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31.5" x14ac:dyDescent="0.25">
      <c r="A203" s="92"/>
      <c r="B203" s="64"/>
      <c r="C203" s="3" t="s">
        <v>59</v>
      </c>
      <c r="D203" s="30">
        <v>700</v>
      </c>
      <c r="E203" s="30">
        <v>0</v>
      </c>
      <c r="F203" s="30">
        <v>0</v>
      </c>
      <c r="G203" s="30">
        <v>0</v>
      </c>
      <c r="H203" s="30">
        <v>0</v>
      </c>
      <c r="I203" s="29">
        <f t="shared" si="65"/>
        <v>700</v>
      </c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63" x14ac:dyDescent="0.25">
      <c r="A204" s="92"/>
      <c r="B204" s="64"/>
      <c r="C204" s="3" t="s">
        <v>60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29">
        <f t="shared" si="65"/>
        <v>0</v>
      </c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51" hidden="1" customHeight="1" x14ac:dyDescent="0.25">
      <c r="A205" s="93"/>
      <c r="B205" s="65"/>
      <c r="C205" s="3"/>
      <c r="D205" s="30"/>
      <c r="E205" s="30"/>
      <c r="F205" s="30"/>
      <c r="G205" s="30"/>
      <c r="H205" s="30"/>
      <c r="I205" s="29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5.75" x14ac:dyDescent="0.25">
      <c r="A206" s="5" t="s">
        <v>61</v>
      </c>
      <c r="B206" s="94" t="s">
        <v>62</v>
      </c>
      <c r="C206" s="95"/>
      <c r="D206" s="95"/>
      <c r="E206" s="95"/>
      <c r="F206" s="95"/>
      <c r="G206" s="95"/>
      <c r="H206" s="95"/>
      <c r="I206" s="96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5.75" x14ac:dyDescent="0.25">
      <c r="A207" s="50" t="s">
        <v>105</v>
      </c>
      <c r="B207" s="97" t="s">
        <v>63</v>
      </c>
      <c r="C207" s="3" t="s">
        <v>12</v>
      </c>
      <c r="D207" s="29">
        <f>D208+D209+D210+D211</f>
        <v>1599.8999999999999</v>
      </c>
      <c r="E207" s="29">
        <f t="shared" ref="E207:G207" si="66">E208+E209+E210+E211</f>
        <v>1611.8</v>
      </c>
      <c r="F207" s="29">
        <f t="shared" si="66"/>
        <v>1626.2</v>
      </c>
      <c r="G207" s="29">
        <f t="shared" si="66"/>
        <v>0</v>
      </c>
      <c r="H207" s="29">
        <f>H208+H209+H210+H211</f>
        <v>0</v>
      </c>
      <c r="I207" s="29">
        <f>SUM(D207:H207)</f>
        <v>4837.8999999999996</v>
      </c>
      <c r="J207" s="7"/>
      <c r="K207" s="34"/>
      <c r="L207" s="34"/>
      <c r="M207" s="34"/>
      <c r="N207" s="34"/>
      <c r="O207" s="7"/>
      <c r="P207" s="7"/>
      <c r="Q207" s="7"/>
      <c r="R207" s="7"/>
      <c r="S207" s="7"/>
    </row>
    <row r="208" spans="1:19" ht="31.5" x14ac:dyDescent="0.25">
      <c r="A208" s="51"/>
      <c r="B208" s="86"/>
      <c r="C208" s="3" t="s">
        <v>13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29">
        <f t="shared" ref="I208:I211" si="67">SUM(D208:H208)</f>
        <v>0</v>
      </c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31.5" x14ac:dyDescent="0.25">
      <c r="A209" s="51"/>
      <c r="B209" s="86"/>
      <c r="C209" s="3" t="s">
        <v>14</v>
      </c>
      <c r="D209" s="30">
        <v>1552.8</v>
      </c>
      <c r="E209" s="30">
        <v>1524.1</v>
      </c>
      <c r="F209" s="30">
        <v>1496.4</v>
      </c>
      <c r="G209" s="30">
        <v>0</v>
      </c>
      <c r="H209" s="30">
        <v>0</v>
      </c>
      <c r="I209" s="29">
        <f t="shared" si="67"/>
        <v>4573.2999999999993</v>
      </c>
      <c r="J209" s="7"/>
      <c r="K209" s="34"/>
      <c r="L209" s="34"/>
      <c r="M209" s="34"/>
      <c r="N209" s="34"/>
      <c r="O209" s="7"/>
      <c r="P209" s="7"/>
      <c r="Q209" s="7"/>
      <c r="R209" s="7"/>
      <c r="S209" s="7"/>
    </row>
    <row r="210" spans="1:19" ht="31.5" x14ac:dyDescent="0.25">
      <c r="A210" s="51"/>
      <c r="B210" s="86"/>
      <c r="C210" s="3" t="s">
        <v>59</v>
      </c>
      <c r="D210" s="30">
        <v>47.1</v>
      </c>
      <c r="E210" s="30">
        <v>87.7</v>
      </c>
      <c r="F210" s="30">
        <v>129.80000000000001</v>
      </c>
      <c r="G210" s="30">
        <v>0</v>
      </c>
      <c r="H210" s="30">
        <v>0</v>
      </c>
      <c r="I210" s="29">
        <f t="shared" si="67"/>
        <v>264.60000000000002</v>
      </c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60" customHeight="1" x14ac:dyDescent="0.25">
      <c r="A211" s="52"/>
      <c r="B211" s="87"/>
      <c r="C211" s="3" t="s">
        <v>60</v>
      </c>
      <c r="D211" s="30" t="s">
        <v>16</v>
      </c>
      <c r="E211" s="30" t="s">
        <v>16</v>
      </c>
      <c r="F211" s="30" t="s">
        <v>16</v>
      </c>
      <c r="G211" s="30" t="s">
        <v>16</v>
      </c>
      <c r="H211" s="30" t="s">
        <v>16</v>
      </c>
      <c r="I211" s="29">
        <f t="shared" si="67"/>
        <v>0</v>
      </c>
      <c r="J211" s="7"/>
      <c r="K211" s="34"/>
      <c r="L211" s="7"/>
      <c r="M211" s="7"/>
      <c r="N211" s="7"/>
      <c r="O211" s="7"/>
      <c r="P211" s="7"/>
      <c r="Q211" s="7"/>
      <c r="R211" s="7"/>
      <c r="S211" s="7"/>
    </row>
    <row r="212" spans="1:19" ht="20.25" customHeight="1" x14ac:dyDescent="0.25">
      <c r="A212" s="50" t="s">
        <v>106</v>
      </c>
      <c r="B212" s="85" t="s">
        <v>101</v>
      </c>
      <c r="C212" s="3" t="s">
        <v>12</v>
      </c>
      <c r="D212" s="29">
        <f>D213+D215+D214+D216</f>
        <v>18645.7</v>
      </c>
      <c r="E212" s="29">
        <f t="shared" ref="E212:H212" si="68">E213+E215+E214+E216</f>
        <v>18824.900000000001</v>
      </c>
      <c r="F212" s="29">
        <f t="shared" si="68"/>
        <v>19481.599999999999</v>
      </c>
      <c r="G212" s="29">
        <f t="shared" si="68"/>
        <v>0</v>
      </c>
      <c r="H212" s="29">
        <f t="shared" si="68"/>
        <v>0</v>
      </c>
      <c r="I212" s="29">
        <f>SUM(D212:H212)</f>
        <v>56952.200000000004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33.75" customHeight="1" x14ac:dyDescent="0.25">
      <c r="A213" s="51"/>
      <c r="B213" s="86"/>
      <c r="C213" s="3" t="s">
        <v>13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29">
        <f>SUM(D213:H213)</f>
        <v>0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31.5" customHeight="1" x14ac:dyDescent="0.25">
      <c r="A214" s="51"/>
      <c r="B214" s="86"/>
      <c r="C214" s="3" t="s">
        <v>14</v>
      </c>
      <c r="D214" s="30">
        <v>18645.7</v>
      </c>
      <c r="E214" s="30">
        <v>18824.900000000001</v>
      </c>
      <c r="F214" s="30">
        <v>19481.599999999999</v>
      </c>
      <c r="G214" s="30">
        <v>0</v>
      </c>
      <c r="H214" s="30">
        <v>0</v>
      </c>
      <c r="I214" s="29">
        <f>SUM(D214:H214)</f>
        <v>56952.200000000004</v>
      </c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30" customHeight="1" x14ac:dyDescent="0.25">
      <c r="A215" s="51"/>
      <c r="B215" s="86"/>
      <c r="C215" s="3" t="s">
        <v>59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29">
        <f>SUM(D215:H215)</f>
        <v>0</v>
      </c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60.75" customHeight="1" x14ac:dyDescent="0.25">
      <c r="A216" s="52"/>
      <c r="B216" s="87"/>
      <c r="C216" s="3" t="s">
        <v>60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29">
        <f>SUM(D216:H216)</f>
        <v>0</v>
      </c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5.75" x14ac:dyDescent="0.25">
      <c r="A217" s="14" t="s">
        <v>54</v>
      </c>
      <c r="B217" s="82" t="s">
        <v>6</v>
      </c>
      <c r="C217" s="83"/>
      <c r="D217" s="83"/>
      <c r="E217" s="83"/>
      <c r="F217" s="83"/>
      <c r="G217" s="83"/>
      <c r="H217" s="83"/>
      <c r="I217" s="84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5.75" x14ac:dyDescent="0.25">
      <c r="A218" s="90" t="s">
        <v>73</v>
      </c>
      <c r="B218" s="85" t="s">
        <v>55</v>
      </c>
      <c r="C218" s="3" t="s">
        <v>12</v>
      </c>
      <c r="D218" s="31">
        <f>D219+D220+D221</f>
        <v>0</v>
      </c>
      <c r="E218" s="31">
        <f>E219+E220+E221</f>
        <v>13079.5</v>
      </c>
      <c r="F218" s="31">
        <f>F219+F220+F221</f>
        <v>13283.900000000001</v>
      </c>
      <c r="G218" s="31">
        <f t="shared" ref="G218:H218" si="69">G219+G220+G221</f>
        <v>0</v>
      </c>
      <c r="H218" s="31">
        <f t="shared" si="69"/>
        <v>0</v>
      </c>
      <c r="I218" s="31">
        <f>SUM(E218:H218)</f>
        <v>26363.4</v>
      </c>
      <c r="J218" s="42"/>
      <c r="K218" s="34"/>
      <c r="L218" s="34"/>
      <c r="M218" s="34"/>
      <c r="N218" s="34"/>
      <c r="O218" s="7"/>
      <c r="P218" s="7"/>
      <c r="Q218" s="7"/>
      <c r="R218" s="7"/>
      <c r="S218" s="7"/>
    </row>
    <row r="219" spans="1:19" ht="31.5" x14ac:dyDescent="0.25">
      <c r="A219" s="90"/>
      <c r="B219" s="86"/>
      <c r="C219" s="3" t="s">
        <v>13</v>
      </c>
      <c r="D219" s="32" t="s">
        <v>16</v>
      </c>
      <c r="E219" s="32">
        <v>2.6</v>
      </c>
      <c r="F219" s="32">
        <v>2.6</v>
      </c>
      <c r="G219" s="32" t="s">
        <v>16</v>
      </c>
      <c r="H219" s="32" t="s">
        <v>16</v>
      </c>
      <c r="I219" s="31">
        <f>SUM(E219:H219)</f>
        <v>5.2</v>
      </c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31.5" x14ac:dyDescent="0.25">
      <c r="A220" s="90"/>
      <c r="B220" s="86"/>
      <c r="C220" s="3" t="s">
        <v>14</v>
      </c>
      <c r="D220" s="32" t="s">
        <v>16</v>
      </c>
      <c r="E220" s="32">
        <v>8500</v>
      </c>
      <c r="F220" s="32">
        <v>8500</v>
      </c>
      <c r="G220" s="32" t="s">
        <v>16</v>
      </c>
      <c r="H220" s="32" t="s">
        <v>16</v>
      </c>
      <c r="I220" s="31">
        <f>SUM(E220:H220)</f>
        <v>17000</v>
      </c>
      <c r="J220" s="7"/>
      <c r="K220" s="34"/>
      <c r="L220" s="34"/>
      <c r="M220" s="34"/>
      <c r="N220" s="7"/>
      <c r="O220" s="7"/>
      <c r="P220" s="7"/>
      <c r="Q220" s="7"/>
      <c r="R220" s="7"/>
      <c r="S220" s="7"/>
    </row>
    <row r="221" spans="1:19" ht="31.5" x14ac:dyDescent="0.25">
      <c r="A221" s="90"/>
      <c r="B221" s="86"/>
      <c r="C221" s="3" t="s">
        <v>59</v>
      </c>
      <c r="D221" s="32">
        <v>0</v>
      </c>
      <c r="E221" s="32">
        <v>4576.8999999999996</v>
      </c>
      <c r="F221" s="32">
        <v>4781.3</v>
      </c>
      <c r="G221" s="32" t="s">
        <v>16</v>
      </c>
      <c r="H221" s="32" t="s">
        <v>16</v>
      </c>
      <c r="I221" s="31">
        <f>SUM(D221:H221)</f>
        <v>9358.2000000000007</v>
      </c>
      <c r="J221" s="7"/>
      <c r="K221" s="34"/>
      <c r="L221" s="34"/>
      <c r="M221" s="34"/>
      <c r="N221" s="7"/>
      <c r="O221" s="7"/>
      <c r="P221" s="7"/>
      <c r="Q221" s="7"/>
      <c r="R221" s="7"/>
      <c r="S221" s="7"/>
    </row>
    <row r="222" spans="1:19" ht="82.5" customHeight="1" x14ac:dyDescent="0.25">
      <c r="A222" s="90"/>
      <c r="B222" s="87"/>
      <c r="C222" s="3" t="s">
        <v>60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1">
        <v>0</v>
      </c>
      <c r="J222" s="34"/>
      <c r="K222" s="7"/>
      <c r="L222" s="34"/>
      <c r="M222" s="7"/>
      <c r="N222" s="7"/>
      <c r="O222" s="7"/>
      <c r="P222" s="7"/>
      <c r="Q222" s="7"/>
      <c r="R222" s="7"/>
      <c r="S222" s="7"/>
    </row>
    <row r="223" spans="1:19" ht="15.75" x14ac:dyDescent="0.25">
      <c r="A223" s="88" t="s">
        <v>74</v>
      </c>
      <c r="B223" s="63" t="s">
        <v>23</v>
      </c>
      <c r="C223" s="13" t="s">
        <v>12</v>
      </c>
      <c r="D223" s="29">
        <f>D224+D225+D226</f>
        <v>0</v>
      </c>
      <c r="E223" s="29">
        <f>E224+E225+E226</f>
        <v>17199.099999999999</v>
      </c>
      <c r="F223" s="29">
        <f t="shared" ref="F223:H223" si="70">F224+F225+F226</f>
        <v>0</v>
      </c>
      <c r="G223" s="29">
        <f t="shared" si="70"/>
        <v>0</v>
      </c>
      <c r="H223" s="29">
        <f t="shared" si="70"/>
        <v>0</v>
      </c>
      <c r="I223" s="29">
        <f>SUM(E223:H223)</f>
        <v>17199.099999999999</v>
      </c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31.5" x14ac:dyDescent="0.25">
      <c r="A224" s="88"/>
      <c r="B224" s="64"/>
      <c r="C224" s="13" t="s">
        <v>13</v>
      </c>
      <c r="D224" s="30" t="s">
        <v>16</v>
      </c>
      <c r="E224" s="30">
        <v>3.4</v>
      </c>
      <c r="F224" s="30">
        <v>0</v>
      </c>
      <c r="G224" s="30" t="s">
        <v>16</v>
      </c>
      <c r="H224" s="30" t="s">
        <v>16</v>
      </c>
      <c r="I224" s="29">
        <f t="shared" ref="I224:I227" si="71">SUM(E224:H224)</f>
        <v>3.4</v>
      </c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31.5" x14ac:dyDescent="0.25">
      <c r="A225" s="88"/>
      <c r="B225" s="64"/>
      <c r="C225" s="13" t="s">
        <v>14</v>
      </c>
      <c r="D225" s="30" t="s">
        <v>16</v>
      </c>
      <c r="E225" s="30">
        <v>11177.2</v>
      </c>
      <c r="F225" s="30" t="s">
        <v>16</v>
      </c>
      <c r="G225" s="30" t="s">
        <v>16</v>
      </c>
      <c r="H225" s="30" t="s">
        <v>16</v>
      </c>
      <c r="I225" s="29">
        <f t="shared" si="71"/>
        <v>11177.2</v>
      </c>
      <c r="J225" s="34"/>
      <c r="K225" s="34"/>
      <c r="L225" s="34"/>
      <c r="M225" s="7"/>
      <c r="N225" s="7"/>
      <c r="O225" s="7"/>
      <c r="P225" s="7"/>
      <c r="Q225" s="7"/>
      <c r="R225" s="7"/>
      <c r="S225" s="7"/>
    </row>
    <row r="226" spans="1:19" ht="31.5" x14ac:dyDescent="0.25">
      <c r="A226" s="88"/>
      <c r="B226" s="64"/>
      <c r="C226" s="13" t="s">
        <v>59</v>
      </c>
      <c r="D226" s="30">
        <v>0</v>
      </c>
      <c r="E226" s="30">
        <v>6018.5</v>
      </c>
      <c r="F226" s="30">
        <v>0</v>
      </c>
      <c r="G226" s="30">
        <v>0</v>
      </c>
      <c r="H226" s="30">
        <v>0</v>
      </c>
      <c r="I226" s="29">
        <f t="shared" si="71"/>
        <v>6018.5</v>
      </c>
      <c r="J226" s="34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63" x14ac:dyDescent="0.25">
      <c r="A227" s="89"/>
      <c r="B227" s="65"/>
      <c r="C227" s="13" t="s">
        <v>60</v>
      </c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29">
        <f t="shared" si="71"/>
        <v>0</v>
      </c>
      <c r="J227" s="34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x14ac:dyDescent="0.25">
      <c r="A228" s="56" t="s">
        <v>102</v>
      </c>
      <c r="B228" s="53" t="s">
        <v>108</v>
      </c>
      <c r="C228" s="44" t="s">
        <v>12</v>
      </c>
      <c r="D228" s="29">
        <f>D232+D231+D230+D229</f>
        <v>0</v>
      </c>
      <c r="E228" s="29">
        <f>E232+E231+E230+E229</f>
        <v>0</v>
      </c>
      <c r="F228" s="29">
        <f>F229+F230+F231</f>
        <v>25233.599999999999</v>
      </c>
      <c r="G228" s="29">
        <f>G229+G230+G231+G232</f>
        <v>0</v>
      </c>
      <c r="H228" s="29">
        <f>H229+H230+H231+H232</f>
        <v>0</v>
      </c>
      <c r="I228" s="29">
        <f t="shared" ref="I228:I237" si="72">SUM(D228:H228)</f>
        <v>25233.599999999999</v>
      </c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31.5" x14ac:dyDescent="0.25">
      <c r="A229" s="57"/>
      <c r="B229" s="54"/>
      <c r="C229" s="44" t="s">
        <v>13</v>
      </c>
      <c r="D229" s="45">
        <v>0</v>
      </c>
      <c r="E229" s="45">
        <v>0</v>
      </c>
      <c r="F229" s="45">
        <v>5</v>
      </c>
      <c r="G229" s="45">
        <v>0</v>
      </c>
      <c r="H229" s="45">
        <v>0</v>
      </c>
      <c r="I229" s="29">
        <f t="shared" si="72"/>
        <v>5</v>
      </c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31.5" x14ac:dyDescent="0.25">
      <c r="A230" s="57"/>
      <c r="B230" s="54"/>
      <c r="C230" s="44" t="s">
        <v>14</v>
      </c>
      <c r="D230" s="45">
        <v>0</v>
      </c>
      <c r="E230" s="45">
        <v>0</v>
      </c>
      <c r="F230" s="45">
        <v>16146.3</v>
      </c>
      <c r="G230" s="45">
        <v>0</v>
      </c>
      <c r="H230" s="45">
        <v>0</v>
      </c>
      <c r="I230" s="29">
        <f t="shared" si="72"/>
        <v>16146.3</v>
      </c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31.5" x14ac:dyDescent="0.25">
      <c r="A231" s="57"/>
      <c r="B231" s="54"/>
      <c r="C231" s="44" t="s">
        <v>59</v>
      </c>
      <c r="D231" s="45">
        <v>0</v>
      </c>
      <c r="E231" s="45">
        <v>0</v>
      </c>
      <c r="F231" s="45">
        <v>9082.2999999999993</v>
      </c>
      <c r="G231" s="45">
        <v>0</v>
      </c>
      <c r="H231" s="45">
        <v>0</v>
      </c>
      <c r="I231" s="29">
        <f t="shared" si="72"/>
        <v>9082.2999999999993</v>
      </c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63" x14ac:dyDescent="0.25">
      <c r="A232" s="58"/>
      <c r="B232" s="55"/>
      <c r="C232" s="44" t="s">
        <v>60</v>
      </c>
      <c r="D232" s="45">
        <v>0</v>
      </c>
      <c r="E232" s="45">
        <v>0</v>
      </c>
      <c r="F232" s="45">
        <v>0</v>
      </c>
      <c r="G232" s="45">
        <v>0</v>
      </c>
      <c r="H232" s="45">
        <v>0</v>
      </c>
      <c r="I232" s="29">
        <f t="shared" si="72"/>
        <v>0</v>
      </c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31.5" customHeight="1" x14ac:dyDescent="0.25">
      <c r="A233" s="50" t="s">
        <v>104</v>
      </c>
      <c r="B233" s="47" t="s">
        <v>103</v>
      </c>
      <c r="C233" s="43" t="s">
        <v>12</v>
      </c>
      <c r="D233" s="29">
        <f>D234+D235+D236</f>
        <v>589.70000000000005</v>
      </c>
      <c r="E233" s="29">
        <f t="shared" ref="E233:H233" si="73">E234+E235+E236</f>
        <v>0</v>
      </c>
      <c r="F233" s="29">
        <f t="shared" si="73"/>
        <v>0</v>
      </c>
      <c r="G233" s="29">
        <f t="shared" si="73"/>
        <v>0</v>
      </c>
      <c r="H233" s="29">
        <f t="shared" si="73"/>
        <v>0</v>
      </c>
      <c r="I233" s="29">
        <f t="shared" si="72"/>
        <v>589.70000000000005</v>
      </c>
    </row>
    <row r="234" spans="1:19" ht="30" x14ac:dyDescent="0.25">
      <c r="A234" s="51"/>
      <c r="B234" s="48"/>
      <c r="C234" s="43" t="s">
        <v>13</v>
      </c>
      <c r="D234" s="30">
        <v>35.4</v>
      </c>
      <c r="E234" s="30">
        <v>0</v>
      </c>
      <c r="F234" s="30">
        <v>0</v>
      </c>
      <c r="G234" s="30">
        <v>0</v>
      </c>
      <c r="H234" s="30">
        <v>0</v>
      </c>
      <c r="I234" s="29">
        <f t="shared" si="72"/>
        <v>35.4</v>
      </c>
    </row>
    <row r="235" spans="1:19" ht="30" x14ac:dyDescent="0.25">
      <c r="A235" s="51"/>
      <c r="B235" s="48"/>
      <c r="C235" s="43" t="s">
        <v>14</v>
      </c>
      <c r="D235" s="30">
        <v>521.1</v>
      </c>
      <c r="E235" s="30">
        <v>0</v>
      </c>
      <c r="F235" s="30">
        <v>0</v>
      </c>
      <c r="G235" s="30">
        <v>0</v>
      </c>
      <c r="H235" s="30">
        <v>0</v>
      </c>
      <c r="I235" s="29">
        <f t="shared" si="72"/>
        <v>521.1</v>
      </c>
    </row>
    <row r="236" spans="1:19" ht="30" x14ac:dyDescent="0.25">
      <c r="A236" s="51"/>
      <c r="B236" s="48"/>
      <c r="C236" s="43" t="s">
        <v>59</v>
      </c>
      <c r="D236" s="30">
        <v>33.200000000000003</v>
      </c>
      <c r="E236" s="30">
        <v>0</v>
      </c>
      <c r="F236" s="30">
        <v>0</v>
      </c>
      <c r="G236" s="30">
        <v>0</v>
      </c>
      <c r="H236" s="30">
        <v>0</v>
      </c>
      <c r="I236" s="29">
        <f t="shared" si="72"/>
        <v>33.200000000000003</v>
      </c>
    </row>
    <row r="237" spans="1:19" ht="58.5" customHeight="1" x14ac:dyDescent="0.25">
      <c r="A237" s="52"/>
      <c r="B237" s="49"/>
      <c r="C237" s="43" t="s">
        <v>60</v>
      </c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29">
        <f t="shared" si="72"/>
        <v>0</v>
      </c>
    </row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</sheetData>
  <mergeCells count="104">
    <mergeCell ref="B150:B154"/>
    <mergeCell ref="B140:B144"/>
    <mergeCell ref="A140:A144"/>
    <mergeCell ref="A155:A159"/>
    <mergeCell ref="B155:B159"/>
    <mergeCell ref="A150:A154"/>
    <mergeCell ref="A8:A12"/>
    <mergeCell ref="B8:B12"/>
    <mergeCell ref="B13:I13"/>
    <mergeCell ref="A19:A23"/>
    <mergeCell ref="B19:B23"/>
    <mergeCell ref="A50:A54"/>
    <mergeCell ref="B50:B54"/>
    <mergeCell ref="A102:A106"/>
    <mergeCell ref="B102:B106"/>
    <mergeCell ref="B107:I107"/>
    <mergeCell ref="A91:A95"/>
    <mergeCell ref="B96:B100"/>
    <mergeCell ref="A96:A100"/>
    <mergeCell ref="B101:I101"/>
    <mergeCell ref="B75:B79"/>
    <mergeCell ref="A75:A79"/>
    <mergeCell ref="A80:A84"/>
    <mergeCell ref="B80:B84"/>
    <mergeCell ref="A3:S3"/>
    <mergeCell ref="A5:A6"/>
    <mergeCell ref="B5:B6"/>
    <mergeCell ref="C5:C6"/>
    <mergeCell ref="D5:I5"/>
    <mergeCell ref="A40:A44"/>
    <mergeCell ref="B40:B44"/>
    <mergeCell ref="A45:A49"/>
    <mergeCell ref="B45:B49"/>
    <mergeCell ref="B14:B18"/>
    <mergeCell ref="A14:A18"/>
    <mergeCell ref="B39:I39"/>
    <mergeCell ref="A24:A28"/>
    <mergeCell ref="B24:B28"/>
    <mergeCell ref="B29:B33"/>
    <mergeCell ref="A29:A33"/>
    <mergeCell ref="B34:B38"/>
    <mergeCell ref="A34:A38"/>
    <mergeCell ref="A108:A112"/>
    <mergeCell ref="B108:B112"/>
    <mergeCell ref="B113:I113"/>
    <mergeCell ref="B114:B118"/>
    <mergeCell ref="B55:B59"/>
    <mergeCell ref="A55:A59"/>
    <mergeCell ref="B60:B64"/>
    <mergeCell ref="A60:A64"/>
    <mergeCell ref="A70:A74"/>
    <mergeCell ref="B70:B74"/>
    <mergeCell ref="A65:A69"/>
    <mergeCell ref="B65:B69"/>
    <mergeCell ref="A85:I85"/>
    <mergeCell ref="A86:A90"/>
    <mergeCell ref="B86:B90"/>
    <mergeCell ref="B91:B95"/>
    <mergeCell ref="B223:B227"/>
    <mergeCell ref="B189:I189"/>
    <mergeCell ref="A223:A227"/>
    <mergeCell ref="A218:A222"/>
    <mergeCell ref="A200:A205"/>
    <mergeCell ref="B200:B205"/>
    <mergeCell ref="B190:B194"/>
    <mergeCell ref="A190:A194"/>
    <mergeCell ref="B195:B199"/>
    <mergeCell ref="A195:A199"/>
    <mergeCell ref="B206:I206"/>
    <mergeCell ref="B207:B211"/>
    <mergeCell ref="B212:B216"/>
    <mergeCell ref="A173:A177"/>
    <mergeCell ref="B178:I178"/>
    <mergeCell ref="B179:B183"/>
    <mergeCell ref="A179:A183"/>
    <mergeCell ref="A167:A171"/>
    <mergeCell ref="B217:I217"/>
    <mergeCell ref="B218:B222"/>
    <mergeCell ref="A207:A211"/>
    <mergeCell ref="A212:A216"/>
    <mergeCell ref="B233:B237"/>
    <mergeCell ref="A233:A237"/>
    <mergeCell ref="B228:B232"/>
    <mergeCell ref="A228:A232"/>
    <mergeCell ref="B130:B134"/>
    <mergeCell ref="A124:A128"/>
    <mergeCell ref="B124:B128"/>
    <mergeCell ref="A114:A118"/>
    <mergeCell ref="B166:H166"/>
    <mergeCell ref="B135:B139"/>
    <mergeCell ref="A119:A123"/>
    <mergeCell ref="B119:B123"/>
    <mergeCell ref="B129:I129"/>
    <mergeCell ref="A130:A134"/>
    <mergeCell ref="A135:A139"/>
    <mergeCell ref="A160:A166"/>
    <mergeCell ref="B160:I165"/>
    <mergeCell ref="A145:A149"/>
    <mergeCell ref="B145:B149"/>
    <mergeCell ref="B167:B171"/>
    <mergeCell ref="B172:I172"/>
    <mergeCell ref="A184:A188"/>
    <mergeCell ref="B184:B188"/>
    <mergeCell ref="B173:B177"/>
  </mergeCells>
  <pageMargins left="0.390277777777778" right="0.390277777777778" top="0.390277777777778" bottom="0.39027777777777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Чистяков С.С.</dc:creator>
  <dc:description/>
  <cp:lastModifiedBy>УО</cp:lastModifiedBy>
  <cp:revision>37</cp:revision>
  <cp:lastPrinted>2025-05-16T05:00:44Z</cp:lastPrinted>
  <dcterms:created xsi:type="dcterms:W3CDTF">2024-07-17T11:31:00Z</dcterms:created>
  <dcterms:modified xsi:type="dcterms:W3CDTF">2025-05-19T07:29:54Z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